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0-Organisation\20-Unites-Secteurs\00-Secretariat_General\50-Controle_de_gestion\99-Commun_entite\Tableaux de bord\T.B. 2026\TB60\01.2026\"/>
    </mc:Choice>
  </mc:AlternateContent>
  <xr:revisionPtr revIDLastSave="0" documentId="13_ncr:1_{0D4A658A-5A70-4985-9C7B-0E83ADA7D5E6}" xr6:coauthVersionLast="36" xr6:coauthVersionMax="36" xr10:uidLastSave="{00000000-0000-0000-0000-000000000000}"/>
  <bookViews>
    <workbookView xWindow="0" yWindow="0" windowWidth="19200" windowHeight="6450" tabRatio="909" firstSheet="4" activeTab="4" xr2:uid="{00000000-000D-0000-FFFF-FFFF00000000}"/>
  </bookViews>
  <sheets>
    <sheet name="TB DE BASE_entier_prespect." sheetId="62" state="hidden" r:id="rId1"/>
    <sheet name="Feuil4" sheetId="63" state="hidden" r:id="rId2"/>
    <sheet name="Feuil2" sheetId="61" state="hidden" r:id="rId3"/>
    <sheet name="Feuil3" sheetId="65" state="hidden" r:id="rId4"/>
    <sheet name="TB DE BASE_entier" sheetId="55" r:id="rId5"/>
    <sheet name="TB DE BASE &gt;2000" sheetId="1" state="hidden" r:id="rId6"/>
  </sheets>
  <externalReferences>
    <externalReference r:id="rId7"/>
  </externalReferences>
  <definedNames>
    <definedName name="_xlnm._FilterDatabase" localSheetId="5" hidden="1">'TB DE BASE &gt;2000'!$B$5:$L$86</definedName>
    <definedName name="_xlnm._FilterDatabase" localSheetId="4" hidden="1">'TB DE BASE_entier'!$B$5:$J$305</definedName>
    <definedName name="_xlnm._FilterDatabase" localSheetId="0" hidden="1">'TB DE BASE_entier_prespect.'!$B$5:$M$305</definedName>
    <definedName name="A">#REF!</definedName>
    <definedName name="_xlnm.Print_Titles" localSheetId="5">'TB DE BASE &gt;2000'!$1:$5</definedName>
    <definedName name="_xlnm.Print_Titles" localSheetId="4">'TB DE BASE_entier'!$1:$5</definedName>
    <definedName name="_xlnm.Print_Titles" localSheetId="0">'TB DE BASE_entier_prespect.'!$1:$5</definedName>
    <definedName name="Maximum" localSheetId="4">'TB DE BASE_entier'!$M$3</definedName>
    <definedName name="Maximum" localSheetId="0">'TB DE BASE_entier_prespect.'!$P$3</definedName>
    <definedName name="Maximum">'TB DE BASE &gt;2000'!$O$3</definedName>
    <definedName name="Minimum" localSheetId="4">'TB DE BASE_entier'!$L$3</definedName>
    <definedName name="Minimum" localSheetId="0">'TB DE BASE_entier_prespect.'!$O$3</definedName>
    <definedName name="Minimum">'TB DE BASE &gt;2000'!$N$3</definedName>
    <definedName name="Projet">'[1]TB DE BASE &gt;2000'!$O$3</definedName>
    <definedName name="Référence" localSheetId="4">'TB DE BASE_entier'!$J$307</definedName>
    <definedName name="Référence" localSheetId="0">'TB DE BASE_entier_prespect.'!$K$307</definedName>
    <definedName name="Référence">'TB DE BASE &gt;2000'!$J$92</definedName>
    <definedName name="_xlnm.Print_Area" localSheetId="5">'TB DE BASE &gt;2000'!$B$1:$L$120</definedName>
    <definedName name="_xlnm.Print_Area" localSheetId="4">'TB DE BASE_entier'!$B$1:$J$335</definedName>
    <definedName name="_xlnm.Print_Area" localSheetId="0">'TB DE BASE_entier_prespect.'!$B$1:$M$329</definedName>
  </definedNames>
  <calcPr calcId="191029"/>
  <pivotCaches>
    <pivotCache cacheId="3" r:id="rId8"/>
    <pivotCache cacheId="4" r:id="rId9"/>
  </pivotCaches>
</workbook>
</file>

<file path=xl/calcChain.xml><?xml version="1.0" encoding="utf-8"?>
<calcChain xmlns="http://schemas.openxmlformats.org/spreadsheetml/2006/main">
  <c r="I29" i="62" l="1"/>
  <c r="I76" i="62"/>
  <c r="I27" i="62"/>
  <c r="I57" i="62"/>
  <c r="I51" i="62"/>
  <c r="I55" i="62"/>
  <c r="I31" i="62"/>
  <c r="E313" i="62"/>
  <c r="H307" i="62"/>
  <c r="G305" i="62"/>
  <c r="F305" i="62"/>
  <c r="E305" i="62"/>
  <c r="G304" i="62"/>
  <c r="F304" i="62"/>
  <c r="E304" i="62"/>
  <c r="G303" i="62"/>
  <c r="F303" i="62"/>
  <c r="E303" i="62"/>
  <c r="G302" i="62"/>
  <c r="F302" i="62"/>
  <c r="E302" i="62"/>
  <c r="G301" i="62"/>
  <c r="F301" i="62"/>
  <c r="E301" i="62"/>
  <c r="G300" i="62"/>
  <c r="F300" i="62"/>
  <c r="E300" i="62"/>
  <c r="G299" i="62"/>
  <c r="F299" i="62"/>
  <c r="E299" i="62"/>
  <c r="G298" i="62"/>
  <c r="F298" i="62"/>
  <c r="E298" i="62"/>
  <c r="G297" i="62"/>
  <c r="F297" i="62"/>
  <c r="E297" i="62"/>
  <c r="G296" i="62"/>
  <c r="F296" i="62"/>
  <c r="E296" i="62"/>
  <c r="G295" i="62"/>
  <c r="F295" i="62"/>
  <c r="E295" i="62"/>
  <c r="G294" i="62"/>
  <c r="F294" i="62"/>
  <c r="E294" i="62"/>
  <c r="G293" i="62"/>
  <c r="F293" i="62"/>
  <c r="E293" i="62"/>
  <c r="G292" i="62"/>
  <c r="F292" i="62"/>
  <c r="E292" i="62"/>
  <c r="G291" i="62"/>
  <c r="F291" i="62"/>
  <c r="E291" i="62"/>
  <c r="G290" i="62"/>
  <c r="E290" i="62"/>
  <c r="G289" i="62"/>
  <c r="F289" i="62"/>
  <c r="E289" i="62"/>
  <c r="G192" i="62"/>
  <c r="E192" i="62"/>
  <c r="G288" i="62"/>
  <c r="F288" i="62"/>
  <c r="E288" i="62"/>
  <c r="G287" i="62"/>
  <c r="F287" i="62"/>
  <c r="E287" i="62"/>
  <c r="G286" i="62"/>
  <c r="F286" i="62"/>
  <c r="E286" i="62"/>
  <c r="G285" i="62"/>
  <c r="F285" i="62"/>
  <c r="E285" i="62"/>
  <c r="G284" i="62"/>
  <c r="F284" i="62"/>
  <c r="E284" i="62"/>
  <c r="G283" i="62"/>
  <c r="F283" i="62"/>
  <c r="E283" i="62"/>
  <c r="G282" i="62"/>
  <c r="F282" i="62"/>
  <c r="E282" i="62"/>
  <c r="G281" i="62"/>
  <c r="F281" i="62"/>
  <c r="E281" i="62"/>
  <c r="G280" i="62"/>
  <c r="F280" i="62"/>
  <c r="E280" i="62"/>
  <c r="G279" i="62"/>
  <c r="F279" i="62"/>
  <c r="E279" i="62"/>
  <c r="G278" i="62"/>
  <c r="F278" i="62"/>
  <c r="E278" i="62"/>
  <c r="G277" i="62"/>
  <c r="F277" i="62"/>
  <c r="E277" i="62"/>
  <c r="G276" i="62"/>
  <c r="F276" i="62"/>
  <c r="E276" i="62"/>
  <c r="G275" i="62"/>
  <c r="F275" i="62"/>
  <c r="E275" i="62"/>
  <c r="G274" i="62"/>
  <c r="F274" i="62"/>
  <c r="E274" i="62"/>
  <c r="G273" i="62"/>
  <c r="F273" i="62"/>
  <c r="E273" i="62"/>
  <c r="G272" i="62"/>
  <c r="F272" i="62"/>
  <c r="E272" i="62"/>
  <c r="G271" i="62"/>
  <c r="F271" i="62"/>
  <c r="E271" i="62"/>
  <c r="G270" i="62"/>
  <c r="F270" i="62"/>
  <c r="E270" i="62"/>
  <c r="G269" i="62"/>
  <c r="F269" i="62"/>
  <c r="E269" i="62"/>
  <c r="G268" i="62"/>
  <c r="F268" i="62"/>
  <c r="E268" i="62"/>
  <c r="G267" i="62"/>
  <c r="F267" i="62"/>
  <c r="E267" i="62"/>
  <c r="G266" i="62"/>
  <c r="F266" i="62"/>
  <c r="E266" i="62"/>
  <c r="G265" i="62"/>
  <c r="F265" i="62"/>
  <c r="E265" i="62"/>
  <c r="G264" i="62"/>
  <c r="F264" i="62"/>
  <c r="E264" i="62"/>
  <c r="G263" i="62"/>
  <c r="F263" i="62"/>
  <c r="E263" i="62"/>
  <c r="G262" i="62"/>
  <c r="F262" i="62"/>
  <c r="E262" i="62"/>
  <c r="G261" i="62"/>
  <c r="F261" i="62"/>
  <c r="E261" i="62"/>
  <c r="G260" i="62"/>
  <c r="F260" i="62"/>
  <c r="E260" i="62"/>
  <c r="G259" i="62"/>
  <c r="F259" i="62"/>
  <c r="E259" i="62"/>
  <c r="G258" i="62"/>
  <c r="F258" i="62"/>
  <c r="E258" i="62"/>
  <c r="G257" i="62"/>
  <c r="F257" i="62"/>
  <c r="E257" i="62"/>
  <c r="G256" i="62"/>
  <c r="F256" i="62"/>
  <c r="E256" i="62"/>
  <c r="G255" i="62"/>
  <c r="F255" i="62"/>
  <c r="E255" i="62"/>
  <c r="G254" i="62"/>
  <c r="F254" i="62"/>
  <c r="E254" i="62"/>
  <c r="G253" i="62"/>
  <c r="F253" i="62"/>
  <c r="E253" i="62"/>
  <c r="G252" i="62"/>
  <c r="F252" i="62"/>
  <c r="E252" i="62"/>
  <c r="G251" i="62"/>
  <c r="F251" i="62"/>
  <c r="E251" i="62"/>
  <c r="G250" i="62"/>
  <c r="F250" i="62"/>
  <c r="E250" i="62"/>
  <c r="G249" i="62"/>
  <c r="F249" i="62"/>
  <c r="E249" i="62"/>
  <c r="G248" i="62"/>
  <c r="F248" i="62"/>
  <c r="E248" i="62"/>
  <c r="G247" i="62"/>
  <c r="F247" i="62"/>
  <c r="E247" i="62"/>
  <c r="G246" i="62"/>
  <c r="F246" i="62"/>
  <c r="E246" i="62"/>
  <c r="G245" i="62"/>
  <c r="F245" i="62"/>
  <c r="E245" i="62"/>
  <c r="G244" i="62"/>
  <c r="F244" i="62"/>
  <c r="E244" i="62"/>
  <c r="G243" i="62"/>
  <c r="F243" i="62"/>
  <c r="E243" i="62"/>
  <c r="G242" i="62"/>
  <c r="F242" i="62"/>
  <c r="E242" i="62"/>
  <c r="G241" i="62"/>
  <c r="F241" i="62"/>
  <c r="E241" i="62"/>
  <c r="G240" i="62"/>
  <c r="F240" i="62"/>
  <c r="E240" i="62"/>
  <c r="G239" i="62"/>
  <c r="F239" i="62"/>
  <c r="E239" i="62"/>
  <c r="G238" i="62"/>
  <c r="F238" i="62"/>
  <c r="E238" i="62"/>
  <c r="G237" i="62"/>
  <c r="F237" i="62"/>
  <c r="E237" i="62"/>
  <c r="G236" i="62"/>
  <c r="F236" i="62"/>
  <c r="E236" i="62"/>
  <c r="G235" i="62"/>
  <c r="F235" i="62"/>
  <c r="E235" i="62"/>
  <c r="G234" i="62"/>
  <c r="F234" i="62"/>
  <c r="E234" i="62"/>
  <c r="G233" i="62"/>
  <c r="F233" i="62"/>
  <c r="E233" i="62"/>
  <c r="G232" i="62"/>
  <c r="F232" i="62"/>
  <c r="E232" i="62"/>
  <c r="G231" i="62"/>
  <c r="F231" i="62"/>
  <c r="E231" i="62"/>
  <c r="G230" i="62"/>
  <c r="F230" i="62"/>
  <c r="E230" i="62"/>
  <c r="G229" i="62"/>
  <c r="E229" i="62"/>
  <c r="G228" i="62"/>
  <c r="E228" i="62"/>
  <c r="G227" i="62"/>
  <c r="E227" i="62"/>
  <c r="G226" i="62"/>
  <c r="E226" i="62"/>
  <c r="G225" i="62"/>
  <c r="E225" i="62"/>
  <c r="G224" i="62"/>
  <c r="E224" i="62"/>
  <c r="G223" i="62"/>
  <c r="E223" i="62"/>
  <c r="G222" i="62"/>
  <c r="E222" i="62"/>
  <c r="G221" i="62"/>
  <c r="E221" i="62"/>
  <c r="G220" i="62"/>
  <c r="E220" i="62"/>
  <c r="G219" i="62"/>
  <c r="E219" i="62"/>
  <c r="G218" i="62"/>
  <c r="E218" i="62"/>
  <c r="G217" i="62"/>
  <c r="E217" i="62"/>
  <c r="G216" i="62"/>
  <c r="E216" i="62"/>
  <c r="G214" i="62"/>
  <c r="E214" i="62"/>
  <c r="G213" i="62"/>
  <c r="E213" i="62"/>
  <c r="G212" i="62"/>
  <c r="E212" i="62"/>
  <c r="G211" i="62"/>
  <c r="E211" i="62"/>
  <c r="G209" i="62"/>
  <c r="E209" i="62"/>
  <c r="G207" i="62"/>
  <c r="E207" i="62"/>
  <c r="G206" i="62"/>
  <c r="E206" i="62"/>
  <c r="G205" i="62"/>
  <c r="E205" i="62"/>
  <c r="G215" i="62"/>
  <c r="E215" i="62"/>
  <c r="G168" i="62"/>
  <c r="E168" i="62"/>
  <c r="G199" i="62"/>
  <c r="E199" i="62"/>
  <c r="G204" i="62"/>
  <c r="E204" i="62"/>
  <c r="G203" i="62"/>
  <c r="E203" i="62"/>
  <c r="G202" i="62"/>
  <c r="E202" i="62"/>
  <c r="G201" i="62"/>
  <c r="E201" i="62"/>
  <c r="G200" i="62"/>
  <c r="E200" i="62"/>
  <c r="G198" i="62"/>
  <c r="E198" i="62"/>
  <c r="G193" i="62"/>
  <c r="E193" i="62"/>
  <c r="G197" i="62"/>
  <c r="E197" i="62"/>
  <c r="G196" i="62"/>
  <c r="E196" i="62"/>
  <c r="G195" i="62"/>
  <c r="E195" i="62"/>
  <c r="G156" i="62"/>
  <c r="E156" i="62"/>
  <c r="G194" i="62"/>
  <c r="E194" i="62"/>
  <c r="G191" i="62"/>
  <c r="E191" i="62"/>
  <c r="G190" i="62"/>
  <c r="E190" i="62"/>
  <c r="G189" i="62"/>
  <c r="E189" i="62"/>
  <c r="G188" i="62"/>
  <c r="E188" i="62"/>
  <c r="G187" i="62"/>
  <c r="E187" i="62"/>
  <c r="G186" i="62"/>
  <c r="E186" i="62"/>
  <c r="G184" i="62"/>
  <c r="E184" i="62"/>
  <c r="G183" i="62"/>
  <c r="E183" i="62"/>
  <c r="G181" i="62"/>
  <c r="E181" i="62"/>
  <c r="G180" i="62"/>
  <c r="E180" i="62"/>
  <c r="G179" i="62"/>
  <c r="E179" i="62"/>
  <c r="G178" i="62"/>
  <c r="E178" i="62"/>
  <c r="G177" i="62"/>
  <c r="E177" i="62"/>
  <c r="G176" i="62"/>
  <c r="E176" i="62"/>
  <c r="G175" i="62"/>
  <c r="E175" i="62"/>
  <c r="G185" i="62"/>
  <c r="E185" i="62"/>
  <c r="G174" i="62"/>
  <c r="E174" i="62"/>
  <c r="G173" i="62"/>
  <c r="E173" i="62"/>
  <c r="G171" i="62"/>
  <c r="E171" i="62"/>
  <c r="G167" i="62"/>
  <c r="E167" i="62"/>
  <c r="G166" i="62"/>
  <c r="E166" i="62"/>
  <c r="G151" i="62"/>
  <c r="E151" i="62"/>
  <c r="G169" i="62"/>
  <c r="E169" i="62"/>
  <c r="G165" i="62"/>
  <c r="E165" i="62"/>
  <c r="G164" i="62"/>
  <c r="E164" i="62"/>
  <c r="G172" i="62"/>
  <c r="E172" i="62"/>
  <c r="G163" i="62"/>
  <c r="E163" i="62"/>
  <c r="G208" i="62"/>
  <c r="E208" i="62"/>
  <c r="G162" i="62"/>
  <c r="E162" i="62"/>
  <c r="G161" i="62"/>
  <c r="E161" i="62"/>
  <c r="G160" i="62"/>
  <c r="E160" i="62"/>
  <c r="G159" i="62"/>
  <c r="E159" i="62"/>
  <c r="G157" i="62"/>
  <c r="E157" i="62"/>
  <c r="G154" i="62"/>
  <c r="E154" i="62"/>
  <c r="G158" i="62"/>
  <c r="E158" i="62"/>
  <c r="G155" i="62"/>
  <c r="E155" i="62"/>
  <c r="G148" i="62"/>
  <c r="E148" i="62"/>
  <c r="G153" i="62"/>
  <c r="E153" i="62"/>
  <c r="G150" i="62"/>
  <c r="E150" i="62"/>
  <c r="G147" i="62"/>
  <c r="E147" i="62"/>
  <c r="G144" i="62"/>
  <c r="E144" i="62"/>
  <c r="G146" i="62"/>
  <c r="E146" i="62"/>
  <c r="G182" i="62"/>
  <c r="E182" i="62"/>
  <c r="G145" i="62"/>
  <c r="E145" i="62"/>
  <c r="G143" i="62"/>
  <c r="E143" i="62"/>
  <c r="G123" i="62"/>
  <c r="E123" i="62"/>
  <c r="G138" i="62"/>
  <c r="E138" i="62"/>
  <c r="G142" i="62"/>
  <c r="E142" i="62"/>
  <c r="G141" i="62"/>
  <c r="E141" i="62"/>
  <c r="G79" i="62"/>
  <c r="E79" i="62"/>
  <c r="G108" i="62"/>
  <c r="E108" i="62"/>
  <c r="G136" i="62"/>
  <c r="E136" i="62"/>
  <c r="G140" i="62"/>
  <c r="E140" i="62"/>
  <c r="G135" i="62"/>
  <c r="E135" i="62"/>
  <c r="G134" i="62"/>
  <c r="E134" i="62"/>
  <c r="G131" i="62"/>
  <c r="E131" i="62"/>
  <c r="G128" i="62"/>
  <c r="E128" i="62"/>
  <c r="G31" i="62"/>
  <c r="E31" i="62"/>
  <c r="G137" i="62"/>
  <c r="E137" i="62"/>
  <c r="G132" i="62"/>
  <c r="E132" i="62"/>
  <c r="G210" i="62"/>
  <c r="E210" i="62"/>
  <c r="G130" i="62"/>
  <c r="E130" i="62"/>
  <c r="G129" i="62"/>
  <c r="E129" i="62"/>
  <c r="G127" i="62"/>
  <c r="E127" i="62"/>
  <c r="G126" i="62"/>
  <c r="E126" i="62"/>
  <c r="G152" i="62"/>
  <c r="E152" i="62"/>
  <c r="G91" i="62"/>
  <c r="E91" i="62"/>
  <c r="G122" i="62"/>
  <c r="E122" i="62"/>
  <c r="G121" i="62"/>
  <c r="E121" i="62"/>
  <c r="G119" i="62"/>
  <c r="E119" i="62"/>
  <c r="G120" i="62"/>
  <c r="E120" i="62"/>
  <c r="G115" i="62"/>
  <c r="E115" i="62"/>
  <c r="G149" i="62"/>
  <c r="E149" i="62"/>
  <c r="G125" i="62"/>
  <c r="E125" i="62"/>
  <c r="G118" i="62"/>
  <c r="E118" i="62"/>
  <c r="G170" i="62"/>
  <c r="E170" i="62"/>
  <c r="G116" i="62"/>
  <c r="E116" i="62"/>
  <c r="G124" i="62"/>
  <c r="E124" i="62"/>
  <c r="G114" i="62"/>
  <c r="E114" i="62"/>
  <c r="G55" i="62"/>
  <c r="E55" i="62"/>
  <c r="G117" i="62"/>
  <c r="E117" i="62"/>
  <c r="G113" i="62"/>
  <c r="E113" i="62"/>
  <c r="G112" i="62"/>
  <c r="E112" i="62"/>
  <c r="G133" i="62"/>
  <c r="E133" i="62"/>
  <c r="G87" i="62"/>
  <c r="E87" i="62"/>
  <c r="G109" i="62"/>
  <c r="E109" i="62"/>
  <c r="G139" i="62"/>
  <c r="E139" i="62"/>
  <c r="G107" i="62"/>
  <c r="E107" i="62"/>
  <c r="G106" i="62"/>
  <c r="E106" i="62"/>
  <c r="G105" i="62"/>
  <c r="E105" i="62"/>
  <c r="G103" i="62"/>
  <c r="E103" i="62"/>
  <c r="G102" i="62"/>
  <c r="E102" i="62"/>
  <c r="G101" i="62"/>
  <c r="E101" i="62"/>
  <c r="G110" i="62"/>
  <c r="E110" i="62"/>
  <c r="G100" i="62"/>
  <c r="E100" i="62"/>
  <c r="G92" i="62"/>
  <c r="E92" i="62"/>
  <c r="G97" i="62"/>
  <c r="E97" i="62"/>
  <c r="G96" i="62"/>
  <c r="E96" i="62"/>
  <c r="G104" i="62"/>
  <c r="E104" i="62"/>
  <c r="G98" i="62"/>
  <c r="E98" i="62"/>
  <c r="G94" i="62"/>
  <c r="E94" i="62"/>
  <c r="G95" i="62"/>
  <c r="E95" i="62"/>
  <c r="G89" i="62"/>
  <c r="E89" i="62"/>
  <c r="G81" i="62"/>
  <c r="E81" i="62"/>
  <c r="G90" i="62"/>
  <c r="E90" i="62"/>
  <c r="G88" i="62"/>
  <c r="E88" i="62"/>
  <c r="G85" i="62"/>
  <c r="E85" i="62"/>
  <c r="G86" i="62"/>
  <c r="E86" i="62"/>
  <c r="G99" i="62"/>
  <c r="E99" i="62"/>
  <c r="G83" i="62"/>
  <c r="E83" i="62"/>
  <c r="G111" i="62"/>
  <c r="E111" i="62"/>
  <c r="G80" i="62"/>
  <c r="E80" i="62"/>
  <c r="G82" i="62"/>
  <c r="E82" i="62"/>
  <c r="G93" i="62"/>
  <c r="E93" i="62"/>
  <c r="G77" i="62"/>
  <c r="E77" i="62"/>
  <c r="G78" i="62"/>
  <c r="E78" i="62"/>
  <c r="G74" i="62"/>
  <c r="E74" i="62"/>
  <c r="G73" i="62"/>
  <c r="E73" i="62"/>
  <c r="G71" i="62"/>
  <c r="E71" i="62"/>
  <c r="G60" i="62"/>
  <c r="E60" i="62"/>
  <c r="G69" i="62"/>
  <c r="E69" i="62"/>
  <c r="G67" i="62"/>
  <c r="E67" i="62"/>
  <c r="G66" i="62"/>
  <c r="E66" i="62"/>
  <c r="G61" i="62"/>
  <c r="E61" i="62"/>
  <c r="G64" i="62"/>
  <c r="E64" i="62"/>
  <c r="G51" i="62"/>
  <c r="E51" i="62"/>
  <c r="G62" i="62"/>
  <c r="E62" i="62"/>
  <c r="G63" i="62"/>
  <c r="E63" i="62"/>
  <c r="G72" i="62"/>
  <c r="E72" i="62"/>
  <c r="G68" i="62"/>
  <c r="E68" i="62"/>
  <c r="G70" i="62"/>
  <c r="E70" i="62"/>
  <c r="G59" i="62"/>
  <c r="E59" i="62"/>
  <c r="G57" i="62"/>
  <c r="E57" i="62"/>
  <c r="G58" i="62"/>
  <c r="E58" i="62"/>
  <c r="G56" i="62"/>
  <c r="E56" i="62"/>
  <c r="G54" i="62"/>
  <c r="E54" i="62"/>
  <c r="G49" i="62"/>
  <c r="E49" i="62"/>
  <c r="G53" i="62"/>
  <c r="E53" i="62"/>
  <c r="G65" i="62"/>
  <c r="E65" i="62"/>
  <c r="G52" i="62"/>
  <c r="E52" i="62"/>
  <c r="G46" i="62"/>
  <c r="E46" i="62"/>
  <c r="G50" i="62"/>
  <c r="E50" i="62"/>
  <c r="G47" i="62"/>
  <c r="E47" i="62"/>
  <c r="G48" i="62"/>
  <c r="E48" i="62"/>
  <c r="G75" i="62"/>
  <c r="E75" i="62"/>
  <c r="G43" i="62"/>
  <c r="E43" i="62"/>
  <c r="G45" i="62"/>
  <c r="E45" i="62"/>
  <c r="G27" i="62"/>
  <c r="E27" i="62"/>
  <c r="G44" i="62"/>
  <c r="E44" i="62"/>
  <c r="G42" i="62"/>
  <c r="E42" i="62"/>
  <c r="G41" i="62"/>
  <c r="E41" i="62"/>
  <c r="G84" i="62"/>
  <c r="E84" i="62"/>
  <c r="G76" i="62"/>
  <c r="E76" i="62"/>
  <c r="G40" i="62"/>
  <c r="E40" i="62"/>
  <c r="G38" i="62"/>
  <c r="E38" i="62"/>
  <c r="G37" i="62"/>
  <c r="E37" i="62"/>
  <c r="G35" i="62"/>
  <c r="E35" i="62"/>
  <c r="G36" i="62"/>
  <c r="E36" i="62"/>
  <c r="G34" i="62"/>
  <c r="E34" i="62"/>
  <c r="G29" i="62"/>
  <c r="E29" i="62"/>
  <c r="G33" i="62"/>
  <c r="E33" i="62"/>
  <c r="G26" i="62"/>
  <c r="E26" i="62"/>
  <c r="G30" i="62"/>
  <c r="E30" i="62"/>
  <c r="G23" i="62"/>
  <c r="E23" i="62"/>
  <c r="G25" i="62"/>
  <c r="E25" i="62"/>
  <c r="G39" i="62"/>
  <c r="E39" i="62"/>
  <c r="G22" i="62"/>
  <c r="E22" i="62"/>
  <c r="G24" i="62"/>
  <c r="E24" i="62"/>
  <c r="G20" i="62"/>
  <c r="E20" i="62"/>
  <c r="G32" i="62"/>
  <c r="E32" i="62"/>
  <c r="G21" i="62"/>
  <c r="E21" i="62"/>
  <c r="G28" i="62"/>
  <c r="E28" i="62"/>
  <c r="G19" i="62"/>
  <c r="E19" i="62"/>
  <c r="G18" i="62"/>
  <c r="E18" i="62"/>
  <c r="G16" i="62"/>
  <c r="E16" i="62"/>
  <c r="G17" i="62"/>
  <c r="E17" i="62"/>
  <c r="G15" i="62"/>
  <c r="E15" i="62"/>
  <c r="G14" i="62"/>
  <c r="E14" i="62"/>
  <c r="G13" i="62"/>
  <c r="E13" i="62"/>
  <c r="G12" i="62"/>
  <c r="E12" i="62"/>
  <c r="G11" i="62"/>
  <c r="E11" i="62"/>
  <c r="G10" i="62"/>
  <c r="E10" i="62"/>
  <c r="G9" i="62"/>
  <c r="E9" i="62"/>
  <c r="G8" i="62"/>
  <c r="E8" i="62"/>
  <c r="G7" i="62"/>
  <c r="F7" i="62"/>
  <c r="E7" i="62"/>
  <c r="G6" i="62"/>
  <c r="E6" i="62"/>
  <c r="J7" i="62" l="1"/>
  <c r="K7" i="62" s="1"/>
  <c r="J255" i="62"/>
  <c r="K255" i="62" s="1"/>
  <c r="J263" i="62"/>
  <c r="K263" i="62" s="1"/>
  <c r="J298" i="62"/>
  <c r="K298" i="62" s="1"/>
  <c r="J300" i="62"/>
  <c r="K300" i="62" s="1"/>
  <c r="J231" i="62"/>
  <c r="K231" i="62" s="1"/>
  <c r="J233" i="62"/>
  <c r="K233" i="62" s="1"/>
  <c r="J235" i="62"/>
  <c r="K235" i="62" s="1"/>
  <c r="J237" i="62"/>
  <c r="K237" i="62" s="1"/>
  <c r="J239" i="62"/>
  <c r="K239" i="62" s="1"/>
  <c r="J241" i="62"/>
  <c r="K241" i="62" s="1"/>
  <c r="J243" i="62"/>
  <c r="K243" i="62" s="1"/>
  <c r="J245" i="62"/>
  <c r="K245" i="62" s="1"/>
  <c r="J247" i="62"/>
  <c r="K247" i="62" s="1"/>
  <c r="J249" i="62"/>
  <c r="K249" i="62" s="1"/>
  <c r="J251" i="62"/>
  <c r="K251" i="62" s="1"/>
  <c r="J253" i="62"/>
  <c r="K253" i="62" s="1"/>
  <c r="J257" i="62"/>
  <c r="K257" i="62" s="1"/>
  <c r="J259" i="62"/>
  <c r="K259" i="62" s="1"/>
  <c r="J261" i="62"/>
  <c r="K261" i="62" s="1"/>
  <c r="J265" i="62"/>
  <c r="K265" i="62" s="1"/>
  <c r="J267" i="62"/>
  <c r="K267" i="62" s="1"/>
  <c r="J269" i="62"/>
  <c r="K269" i="62" s="1"/>
  <c r="J271" i="62"/>
  <c r="K271" i="62" s="1"/>
  <c r="J273" i="62"/>
  <c r="K273" i="62" s="1"/>
  <c r="J275" i="62"/>
  <c r="K275" i="62" s="1"/>
  <c r="J277" i="62"/>
  <c r="K277" i="62" s="1"/>
  <c r="J279" i="62"/>
  <c r="K279" i="62" s="1"/>
  <c r="J281" i="62"/>
  <c r="K281" i="62" s="1"/>
  <c r="J283" i="62"/>
  <c r="K283" i="62" s="1"/>
  <c r="J285" i="62"/>
  <c r="K285" i="62" s="1"/>
  <c r="J287" i="62"/>
  <c r="K287" i="62" s="1"/>
  <c r="J292" i="62"/>
  <c r="K292" i="62" s="1"/>
  <c r="J294" i="62"/>
  <c r="K294" i="62" s="1"/>
  <c r="J296" i="62"/>
  <c r="K296" i="62" s="1"/>
  <c r="J302" i="62"/>
  <c r="K302" i="62" s="1"/>
  <c r="J304" i="62"/>
  <c r="K304" i="62" s="1"/>
  <c r="J230" i="62"/>
  <c r="K230" i="62" s="1"/>
  <c r="J232" i="62"/>
  <c r="K232" i="62" s="1"/>
  <c r="J234" i="62"/>
  <c r="K234" i="62" s="1"/>
  <c r="J236" i="62"/>
  <c r="K236" i="62" s="1"/>
  <c r="J238" i="62"/>
  <c r="K238" i="62" s="1"/>
  <c r="J242" i="62"/>
  <c r="K242" i="62" s="1"/>
  <c r="J244" i="62"/>
  <c r="K244" i="62" s="1"/>
  <c r="J246" i="62"/>
  <c r="K246" i="62" s="1"/>
  <c r="J248" i="62"/>
  <c r="K248" i="62" s="1"/>
  <c r="J250" i="62"/>
  <c r="K250" i="62" s="1"/>
  <c r="J252" i="62"/>
  <c r="K252" i="62" s="1"/>
  <c r="J254" i="62"/>
  <c r="K254" i="62" s="1"/>
  <c r="J256" i="62"/>
  <c r="K256" i="62" s="1"/>
  <c r="J258" i="62"/>
  <c r="K258" i="62" s="1"/>
  <c r="J260" i="62"/>
  <c r="K260" i="62" s="1"/>
  <c r="J262" i="62"/>
  <c r="K262" i="62" s="1"/>
  <c r="J264" i="62"/>
  <c r="K264" i="62" s="1"/>
  <c r="J266" i="62"/>
  <c r="K266" i="62" s="1"/>
  <c r="J268" i="62"/>
  <c r="K268" i="62" s="1"/>
  <c r="J270" i="62"/>
  <c r="K270" i="62" s="1"/>
  <c r="J272" i="62"/>
  <c r="K272" i="62" s="1"/>
  <c r="J274" i="62"/>
  <c r="K274" i="62" s="1"/>
  <c r="J276" i="62"/>
  <c r="K276" i="62" s="1"/>
  <c r="J278" i="62"/>
  <c r="K278" i="62" s="1"/>
  <c r="J280" i="62"/>
  <c r="K280" i="62" s="1"/>
  <c r="J282" i="62"/>
  <c r="K282" i="62" s="1"/>
  <c r="J284" i="62"/>
  <c r="K284" i="62" s="1"/>
  <c r="J286" i="62"/>
  <c r="K286" i="62" s="1"/>
  <c r="J288" i="62"/>
  <c r="K288" i="62" s="1"/>
  <c r="J289" i="62"/>
  <c r="K289" i="62" s="1"/>
  <c r="J291" i="62"/>
  <c r="K291" i="62" s="1"/>
  <c r="J293" i="62"/>
  <c r="K293" i="62" s="1"/>
  <c r="J295" i="62"/>
  <c r="K295" i="62" s="1"/>
  <c r="J297" i="62"/>
  <c r="K297" i="62" s="1"/>
  <c r="J299" i="62"/>
  <c r="K299" i="62" s="1"/>
  <c r="J301" i="62"/>
  <c r="K301" i="62" s="1"/>
  <c r="J303" i="62"/>
  <c r="K303" i="62" s="1"/>
  <c r="J305" i="62"/>
  <c r="K305" i="62" s="1"/>
  <c r="J240" i="62"/>
  <c r="K240" i="62" s="1"/>
  <c r="E307" i="62"/>
  <c r="G307" i="62"/>
  <c r="H92" i="1" l="1"/>
  <c r="D103" i="1" l="1"/>
  <c r="E81" i="1" l="1"/>
  <c r="G10" i="1" l="1"/>
  <c r="G9" i="1"/>
  <c r="G20" i="1"/>
  <c r="G12" i="1"/>
  <c r="G24" i="1"/>
  <c r="G37" i="1"/>
  <c r="G11" i="1"/>
  <c r="G8" i="1"/>
  <c r="G14" i="1"/>
  <c r="G75" i="1"/>
  <c r="G64" i="1"/>
  <c r="G42" i="1"/>
  <c r="G62" i="1"/>
  <c r="G69" i="1"/>
  <c r="G81" i="1"/>
  <c r="G55" i="1"/>
  <c r="G52" i="1"/>
  <c r="G21" i="1"/>
  <c r="G40" i="1"/>
  <c r="G18" i="1"/>
  <c r="G7" i="1"/>
  <c r="G6" i="1"/>
  <c r="G19" i="1"/>
  <c r="G45" i="1"/>
  <c r="G61" i="1"/>
  <c r="G31" i="1"/>
  <c r="G26" i="1"/>
  <c r="G82" i="1"/>
  <c r="G85" i="1"/>
  <c r="G65" i="1"/>
  <c r="G49" i="1"/>
  <c r="G48" i="1"/>
  <c r="G78" i="1"/>
  <c r="G59" i="1"/>
  <c r="G58" i="1"/>
  <c r="G35" i="1"/>
  <c r="G76" i="1"/>
  <c r="G30" i="1"/>
  <c r="G70" i="1"/>
  <c r="G83" i="1"/>
  <c r="G44" i="1"/>
  <c r="G68" i="1"/>
  <c r="G73" i="1"/>
  <c r="G63" i="1"/>
  <c r="G86" i="1"/>
  <c r="G43" i="1"/>
  <c r="G74" i="1"/>
  <c r="G77" i="1"/>
  <c r="G28" i="1"/>
  <c r="G47" i="1"/>
  <c r="G46" i="1"/>
  <c r="G80" i="1"/>
  <c r="G79" i="1"/>
  <c r="G41" i="1"/>
  <c r="G57" i="1"/>
  <c r="G39" i="1"/>
  <c r="G71" i="1"/>
  <c r="G67" i="1"/>
  <c r="G25" i="1"/>
  <c r="G84" i="1"/>
  <c r="G53" i="1"/>
  <c r="G32" i="1"/>
  <c r="G72" i="1"/>
  <c r="G56" i="1"/>
  <c r="G54" i="1"/>
  <c r="G33" i="1"/>
  <c r="G60" i="1"/>
  <c r="G13" i="1"/>
  <c r="G22" i="1"/>
  <c r="G16" i="1"/>
  <c r="G29" i="1"/>
  <c r="G38" i="1"/>
  <c r="G51" i="1"/>
  <c r="G36" i="1"/>
  <c r="G66" i="1"/>
  <c r="G27" i="1"/>
  <c r="G15" i="1"/>
  <c r="G50" i="1"/>
  <c r="G34" i="1"/>
  <c r="G23" i="1"/>
  <c r="G17" i="1"/>
  <c r="F58" i="62"/>
  <c r="J58" i="62" s="1"/>
  <c r="K58" i="62" s="1"/>
  <c r="F8" i="62"/>
  <c r="F105" i="62"/>
  <c r="J105" i="62" s="1"/>
  <c r="K105" i="62" s="1"/>
  <c r="F15" i="62"/>
  <c r="J15" i="62" s="1"/>
  <c r="K15" i="62" s="1"/>
  <c r="F214" i="62"/>
  <c r="J214" i="62" s="1"/>
  <c r="K214" i="62" s="1"/>
  <c r="F21" i="62"/>
  <c r="J21" i="62" s="1"/>
  <c r="K21" i="62" s="1"/>
  <c r="F46" i="62"/>
  <c r="J46" i="62" s="1"/>
  <c r="K46" i="62" s="1"/>
  <c r="F10" i="62"/>
  <c r="F22" i="62"/>
  <c r="J22" i="62" s="1"/>
  <c r="K22" i="62" s="1"/>
  <c r="F144" i="62"/>
  <c r="J144" i="62" s="1"/>
  <c r="K144" i="62" s="1"/>
  <c r="F26" i="62"/>
  <c r="J26" i="62" s="1"/>
  <c r="K26" i="62" s="1"/>
  <c r="F174" i="62"/>
  <c r="J174" i="62" s="1"/>
  <c r="K174" i="62" s="1"/>
  <c r="F195" i="62"/>
  <c r="J195" i="62" s="1"/>
  <c r="K195" i="62" s="1"/>
  <c r="F170" i="62"/>
  <c r="J170" i="62" s="1"/>
  <c r="K170" i="62" s="1"/>
  <c r="F218" i="62"/>
  <c r="J218" i="62" s="1"/>
  <c r="K218" i="62" s="1"/>
  <c r="F17" i="62"/>
  <c r="J17" i="62" s="1"/>
  <c r="K17" i="62" s="1"/>
  <c r="F141" i="62"/>
  <c r="J141" i="62" s="1"/>
  <c r="K141" i="62" s="1"/>
  <c r="F57" i="62"/>
  <c r="F199" i="62"/>
  <c r="J199" i="62" s="1"/>
  <c r="K199" i="62" s="1"/>
  <c r="F34" i="62"/>
  <c r="J34" i="62" s="1"/>
  <c r="K34" i="62" s="1"/>
  <c r="F132" i="62"/>
  <c r="J132" i="62" s="1"/>
  <c r="K132" i="62" s="1"/>
  <c r="F179" i="62"/>
  <c r="J179" i="62" s="1"/>
  <c r="K179" i="62" s="1"/>
  <c r="F31" i="62"/>
  <c r="J31" i="62" s="1"/>
  <c r="K31" i="62" s="1"/>
  <c r="F103" i="62"/>
  <c r="J103" i="62" s="1"/>
  <c r="K103" i="62" s="1"/>
  <c r="F228" i="62"/>
  <c r="J228" i="62" s="1"/>
  <c r="K228" i="62" s="1"/>
  <c r="F181" i="62"/>
  <c r="J181" i="62" s="1"/>
  <c r="K181" i="62" s="1"/>
  <c r="F60" i="62"/>
  <c r="J60" i="62" s="1"/>
  <c r="K60" i="62" s="1"/>
  <c r="F40" i="62"/>
  <c r="J40" i="62" s="1"/>
  <c r="K40" i="62" s="1"/>
  <c r="F67" i="62"/>
  <c r="J67" i="62" s="1"/>
  <c r="K67" i="62" s="1"/>
  <c r="F147" i="62"/>
  <c r="J147" i="62" s="1"/>
  <c r="K147" i="62" s="1"/>
  <c r="F13" i="62"/>
  <c r="F75" i="62"/>
  <c r="J75" i="62" s="1"/>
  <c r="K75" i="62" s="1"/>
  <c r="F200" i="62"/>
  <c r="J200" i="62" s="1"/>
  <c r="K200" i="62" s="1"/>
  <c r="F189" i="62"/>
  <c r="J189" i="62" s="1"/>
  <c r="K189" i="62" s="1"/>
  <c r="F213" i="62"/>
  <c r="J213" i="62" s="1"/>
  <c r="K213" i="62" s="1"/>
  <c r="F130" i="62"/>
  <c r="J130" i="62" s="1"/>
  <c r="K130" i="62" s="1"/>
  <c r="F134" i="62"/>
  <c r="J134" i="62" s="1"/>
  <c r="K134" i="62" s="1"/>
  <c r="F126" i="62"/>
  <c r="J126" i="62" s="1"/>
  <c r="K126" i="62" s="1"/>
  <c r="F154" i="62"/>
  <c r="J154" i="62" s="1"/>
  <c r="K154" i="62" s="1"/>
  <c r="F152" i="62"/>
  <c r="J152" i="62" s="1"/>
  <c r="K152" i="62" s="1"/>
  <c r="F78" i="62"/>
  <c r="J78" i="62" s="1"/>
  <c r="K78" i="62" s="1"/>
  <c r="F157" i="62"/>
  <c r="J157" i="62" s="1"/>
  <c r="K157" i="62" s="1"/>
  <c r="F175" i="62"/>
  <c r="J175" i="62" s="1"/>
  <c r="K175" i="62" s="1"/>
  <c r="F123" i="62"/>
  <c r="J123" i="62" s="1"/>
  <c r="K123" i="62" s="1"/>
  <c r="F190" i="62"/>
  <c r="J190" i="62" s="1"/>
  <c r="K190" i="62" s="1"/>
  <c r="F12" i="62"/>
  <c r="J12" i="62" s="1"/>
  <c r="K12" i="62" s="1"/>
  <c r="F121" i="62"/>
  <c r="J121" i="62" s="1"/>
  <c r="K121" i="62" s="1"/>
  <c r="F52" i="62"/>
  <c r="J52" i="62" s="1"/>
  <c r="K52" i="62" s="1"/>
  <c r="F35" i="62"/>
  <c r="J35" i="62" s="1"/>
  <c r="K35" i="62" s="1"/>
  <c r="F79" i="62"/>
  <c r="J79" i="62" s="1"/>
  <c r="K79" i="62" s="1"/>
  <c r="F84" i="62"/>
  <c r="J84" i="62" s="1"/>
  <c r="K84" i="62" s="1"/>
  <c r="F209" i="62"/>
  <c r="J209" i="62" s="1"/>
  <c r="K209" i="62" s="1"/>
  <c r="F9" i="62"/>
  <c r="J9" i="62" s="1"/>
  <c r="K9" i="62" s="1"/>
  <c r="F88" i="62"/>
  <c r="J88" i="62" s="1"/>
  <c r="K88" i="62" s="1"/>
  <c r="F14" i="62"/>
  <c r="F55" i="62"/>
  <c r="J55" i="62" s="1"/>
  <c r="K55" i="62" s="1"/>
  <c r="F85" i="62"/>
  <c r="J85" i="62" s="1"/>
  <c r="K85" i="62" s="1"/>
  <c r="F202" i="62"/>
  <c r="J202" i="62" s="1"/>
  <c r="K202" i="62" s="1"/>
  <c r="F203" i="62"/>
  <c r="J203" i="62" s="1"/>
  <c r="K203" i="62" s="1"/>
  <c r="F191" i="62"/>
  <c r="J191" i="62" s="1"/>
  <c r="K191" i="62" s="1"/>
  <c r="E10" i="1"/>
  <c r="E9" i="1"/>
  <c r="E20" i="1"/>
  <c r="E12" i="1"/>
  <c r="E24" i="1"/>
  <c r="E37" i="1"/>
  <c r="E11" i="1"/>
  <c r="E8" i="1"/>
  <c r="E14" i="1"/>
  <c r="E75" i="1"/>
  <c r="E64" i="1"/>
  <c r="E42" i="1"/>
  <c r="E62" i="1"/>
  <c r="E69" i="1"/>
  <c r="E55" i="1"/>
  <c r="E52" i="1"/>
  <c r="E21" i="1"/>
  <c r="E40" i="1"/>
  <c r="E18" i="1"/>
  <c r="E7" i="1"/>
  <c r="E6" i="1"/>
  <c r="E19" i="1"/>
  <c r="E45" i="1"/>
  <c r="E61" i="1"/>
  <c r="E31" i="1"/>
  <c r="E26" i="1"/>
  <c r="E82" i="1"/>
  <c r="E85" i="1"/>
  <c r="E65" i="1"/>
  <c r="E49" i="1"/>
  <c r="E48" i="1"/>
  <c r="E78" i="1"/>
  <c r="E59" i="1"/>
  <c r="E58" i="1"/>
  <c r="E35" i="1"/>
  <c r="E76" i="1"/>
  <c r="E30" i="1"/>
  <c r="E70" i="1"/>
  <c r="E83" i="1"/>
  <c r="E44" i="1"/>
  <c r="E68" i="1"/>
  <c r="E73" i="1"/>
  <c r="E63" i="1"/>
  <c r="E86" i="1"/>
  <c r="E43" i="1"/>
  <c r="E74" i="1"/>
  <c r="E77" i="1"/>
  <c r="E28" i="1"/>
  <c r="E47" i="1"/>
  <c r="E46" i="1"/>
  <c r="E80" i="1"/>
  <c r="E79" i="1"/>
  <c r="E41" i="1"/>
  <c r="E57" i="1"/>
  <c r="E39" i="1"/>
  <c r="E71" i="1"/>
  <c r="E67" i="1"/>
  <c r="E25" i="1"/>
  <c r="E84" i="1"/>
  <c r="E53" i="1"/>
  <c r="E32" i="1"/>
  <c r="E72" i="1"/>
  <c r="E56" i="1"/>
  <c r="E54" i="1"/>
  <c r="E33" i="1"/>
  <c r="E60" i="1"/>
  <c r="E13" i="1"/>
  <c r="E22" i="1"/>
  <c r="E16" i="1"/>
  <c r="E29" i="1"/>
  <c r="E38" i="1"/>
  <c r="E51" i="1"/>
  <c r="E36" i="1"/>
  <c r="E66" i="1"/>
  <c r="E27" i="1"/>
  <c r="E15" i="1"/>
  <c r="E50" i="1"/>
  <c r="E34" i="1"/>
  <c r="E23" i="1"/>
  <c r="E17" i="1"/>
  <c r="D105" i="62"/>
  <c r="D259" i="62"/>
  <c r="D227" i="62"/>
  <c r="D25" i="62"/>
  <c r="D112" i="62"/>
  <c r="D190" i="62"/>
  <c r="D260" i="62"/>
  <c r="D12" i="62"/>
  <c r="D121" i="62"/>
  <c r="D261" i="62"/>
  <c r="D262" i="62"/>
  <c r="D263" i="62"/>
  <c r="D264" i="62"/>
  <c r="D265" i="62"/>
  <c r="D266" i="62"/>
  <c r="D17" i="62"/>
  <c r="D7" i="62"/>
  <c r="D116" i="62"/>
  <c r="D232" i="62"/>
  <c r="D233" i="62"/>
  <c r="D118" i="62"/>
  <c r="D28" i="62"/>
  <c r="D41" i="62"/>
  <c r="D49" i="62"/>
  <c r="D267" i="62"/>
  <c r="D222" i="62"/>
  <c r="D235" i="62"/>
  <c r="D268" i="62"/>
  <c r="D71" i="62"/>
  <c r="D269" i="62"/>
  <c r="D270" i="62"/>
  <c r="D220" i="62"/>
  <c r="D146" i="62"/>
  <c r="D271" i="62"/>
  <c r="D272" i="62"/>
  <c r="D56" i="62"/>
  <c r="D273" i="62"/>
  <c r="D89" i="62"/>
  <c r="D52" i="62"/>
  <c r="D109" i="62"/>
  <c r="D32" i="62"/>
  <c r="D50" i="62"/>
  <c r="D274" i="62"/>
  <c r="D166" i="62"/>
  <c r="D42" i="62"/>
  <c r="D201" i="62"/>
  <c r="D129" i="62"/>
  <c r="D275" i="62"/>
  <c r="D276" i="62"/>
  <c r="D35" i="62"/>
  <c r="D150" i="62"/>
  <c r="D277" i="62"/>
  <c r="D219" i="62"/>
  <c r="D278" i="62"/>
  <c r="D279" i="62"/>
  <c r="D79" i="62"/>
  <c r="D84" i="62"/>
  <c r="D280" i="62"/>
  <c r="D11" i="62"/>
  <c r="D281" i="62"/>
  <c r="D231" i="62"/>
  <c r="D282" i="62"/>
  <c r="D283" i="62"/>
  <c r="D284" i="62"/>
  <c r="D285" i="62"/>
  <c r="D72" i="62"/>
  <c r="D209" i="62"/>
  <c r="D286" i="62"/>
  <c r="D9" i="62"/>
  <c r="D287" i="62"/>
  <c r="D288" i="62"/>
  <c r="D18" i="62"/>
  <c r="D102" i="62"/>
  <c r="D38" i="62"/>
  <c r="D100" i="62"/>
  <c r="D128" i="62"/>
  <c r="D69" i="62"/>
  <c r="D187" i="62"/>
  <c r="D57" i="62"/>
  <c r="D199" i="62"/>
  <c r="D193" i="62"/>
  <c r="D141" i="62"/>
  <c r="D117" i="62"/>
  <c r="D133" i="62"/>
  <c r="D183" i="62"/>
  <c r="D137" i="62"/>
  <c r="D132" i="62"/>
  <c r="D143" i="62"/>
  <c r="D85" i="62"/>
  <c r="D83" i="62"/>
  <c r="D66" i="62"/>
  <c r="D180" i="62"/>
  <c r="D61" i="62"/>
  <c r="D179" i="62"/>
  <c r="D191" i="62"/>
  <c r="D158" i="62"/>
  <c r="D215" i="62"/>
  <c r="D97" i="62"/>
  <c r="D192" i="62"/>
  <c r="D92" i="62"/>
  <c r="D289" i="62"/>
  <c r="D53" i="62"/>
  <c r="D45" i="62"/>
  <c r="D108" i="62"/>
  <c r="D290" i="62"/>
  <c r="D48" i="62"/>
  <c r="D77" i="62"/>
  <c r="D291" i="62"/>
  <c r="D292" i="62"/>
  <c r="D234" i="62"/>
  <c r="D39" i="62"/>
  <c r="D144" i="62"/>
  <c r="D205" i="62"/>
  <c r="D103" i="62"/>
  <c r="D185" i="62"/>
  <c r="D293" i="62"/>
  <c r="D208" i="62"/>
  <c r="D140" i="62"/>
  <c r="D162" i="62"/>
  <c r="D228" i="62"/>
  <c r="D10" i="62"/>
  <c r="D177" i="62"/>
  <c r="D104" i="62"/>
  <c r="D24" i="62"/>
  <c r="D74" i="62"/>
  <c r="D169" i="62"/>
  <c r="D206" i="62"/>
  <c r="D68" i="62"/>
  <c r="D181" i="62"/>
  <c r="D60" i="62"/>
  <c r="D294" i="62"/>
  <c r="D295" i="62"/>
  <c r="D296" i="62"/>
  <c r="D73" i="62"/>
  <c r="D297" i="62"/>
  <c r="D221" i="62"/>
  <c r="D63" i="62"/>
  <c r="D163" i="62"/>
  <c r="D26" i="62"/>
  <c r="D107" i="62"/>
  <c r="D159" i="62"/>
  <c r="D230" i="62"/>
  <c r="D298" i="62"/>
  <c r="D110" i="62"/>
  <c r="D156" i="62"/>
  <c r="D299" i="62"/>
  <c r="D165" i="62"/>
  <c r="D91" i="62"/>
  <c r="D40" i="62"/>
  <c r="D210" i="62"/>
  <c r="D67" i="62"/>
  <c r="D99" i="62"/>
  <c r="D204" i="62"/>
  <c r="D300" i="62"/>
  <c r="D194" i="62"/>
  <c r="D200" i="62"/>
  <c r="D172" i="62"/>
  <c r="D101" i="62"/>
  <c r="D189" i="62"/>
  <c r="D301" i="62"/>
  <c r="D216" i="62"/>
  <c r="D37" i="62"/>
  <c r="D213" i="62"/>
  <c r="D151" i="62"/>
  <c r="D211" i="62"/>
  <c r="D202" i="62"/>
  <c r="D95" i="62"/>
  <c r="D130" i="62"/>
  <c r="D81" i="62"/>
  <c r="D106" i="62"/>
  <c r="D134" i="62"/>
  <c r="D155" i="62"/>
  <c r="D43" i="62"/>
  <c r="D126" i="62"/>
  <c r="D154" i="62"/>
  <c r="D182" i="62"/>
  <c r="D113" i="62"/>
  <c r="D225" i="62"/>
  <c r="D152" i="62"/>
  <c r="D54" i="62"/>
  <c r="D302" i="62"/>
  <c r="D22" i="62"/>
  <c r="D303" i="62"/>
  <c r="D139" i="62"/>
  <c r="D207" i="62"/>
  <c r="D125" i="62"/>
  <c r="D78" i="62"/>
  <c r="D120" i="62"/>
  <c r="D157" i="62"/>
  <c r="D175" i="62"/>
  <c r="D119" i="62"/>
  <c r="D149" i="62"/>
  <c r="D186" i="62"/>
  <c r="D236" i="62"/>
  <c r="D164" i="62"/>
  <c r="D19" i="62"/>
  <c r="D123" i="62"/>
  <c r="D142" i="62"/>
  <c r="D70" i="62"/>
  <c r="D304" i="62"/>
  <c r="D93" i="62"/>
  <c r="D31" i="62"/>
  <c r="D30" i="62"/>
  <c r="D44" i="62"/>
  <c r="D34" i="62"/>
  <c r="D51" i="62"/>
  <c r="D90" i="62"/>
  <c r="D305" i="62"/>
  <c r="D55" i="62"/>
  <c r="D124" i="62"/>
  <c r="D86" i="62"/>
  <c r="D138" i="62"/>
  <c r="D59" i="62"/>
  <c r="D145" i="62"/>
  <c r="D29" i="62"/>
  <c r="D80" i="62"/>
  <c r="D171" i="62"/>
  <c r="D82" i="62"/>
  <c r="D27" i="62"/>
  <c r="D14" i="62"/>
  <c r="D62" i="62" l="1"/>
  <c r="D226" i="62"/>
  <c r="D122" i="62"/>
  <c r="D251" i="62"/>
  <c r="D184" i="62"/>
  <c r="D196" i="62"/>
  <c r="D248" i="62"/>
  <c r="D87" i="62"/>
  <c r="D65" i="62"/>
  <c r="D47" i="62"/>
  <c r="D160" i="62"/>
  <c r="D6" i="62"/>
  <c r="D174" i="62"/>
  <c r="D256" i="62"/>
  <c r="D168" i="62"/>
  <c r="D98" i="62"/>
  <c r="D217" i="62"/>
  <c r="D247" i="62"/>
  <c r="D20" i="62"/>
  <c r="D178" i="62"/>
  <c r="D223" i="62"/>
  <c r="D15" i="62"/>
  <c r="D258" i="62"/>
  <c r="D255" i="62"/>
  <c r="D94" i="62"/>
  <c r="D195" i="62"/>
  <c r="D136" i="62"/>
  <c r="D75" i="62"/>
  <c r="D244" i="62"/>
  <c r="D88" i="62"/>
  <c r="D23" i="62"/>
  <c r="D36" i="62"/>
  <c r="D176" i="62"/>
  <c r="D254" i="62"/>
  <c r="D148" i="62"/>
  <c r="D203" i="62"/>
  <c r="D212" i="62"/>
  <c r="D246" i="62"/>
  <c r="D243" i="62"/>
  <c r="D237" i="62"/>
  <c r="D46" i="62"/>
  <c r="D8" i="62"/>
  <c r="D252" i="62"/>
  <c r="D242" i="62"/>
  <c r="D76" i="62"/>
  <c r="D218" i="62"/>
  <c r="D224" i="62"/>
  <c r="D188" i="62"/>
  <c r="D250" i="62"/>
  <c r="D135" i="62"/>
  <c r="D114" i="62"/>
  <c r="D153" i="62"/>
  <c r="D241" i="62"/>
  <c r="D21" i="62"/>
  <c r="D64" i="62"/>
  <c r="D115" i="62"/>
  <c r="D167" i="62"/>
  <c r="D238" i="62"/>
  <c r="D257" i="62"/>
  <c r="D253" i="62"/>
  <c r="D173" i="62"/>
  <c r="D147" i="62"/>
  <c r="D198" i="62"/>
  <c r="D245" i="62"/>
  <c r="D96" i="62"/>
  <c r="D240" i="62"/>
  <c r="D214" i="62"/>
  <c r="D58" i="62"/>
  <c r="D131" i="62"/>
  <c r="D13" i="62"/>
  <c r="D229" i="62"/>
  <c r="D197" i="62"/>
  <c r="D170" i="62"/>
  <c r="D127" i="62"/>
  <c r="D249" i="62"/>
  <c r="D33" i="62"/>
  <c r="D111" i="62"/>
  <c r="D239" i="62"/>
  <c r="D161" i="62"/>
  <c r="D16" i="62"/>
  <c r="F39" i="62"/>
  <c r="J39" i="62" s="1"/>
  <c r="K39" i="62" s="1"/>
  <c r="F180" i="62"/>
  <c r="J180" i="62" s="1"/>
  <c r="K180" i="62" s="1"/>
  <c r="F66" i="62"/>
  <c r="J66" i="62" s="1"/>
  <c r="K66" i="62" s="1"/>
  <c r="F11" i="62"/>
  <c r="J11" i="62" s="1"/>
  <c r="K11" i="62" s="1"/>
  <c r="F226" i="62"/>
  <c r="J226" i="62" s="1"/>
  <c r="K226" i="62" s="1"/>
  <c r="F131" i="62"/>
  <c r="J131" i="62" s="1"/>
  <c r="K131" i="62" s="1"/>
  <c r="F165" i="62"/>
  <c r="J165" i="62" s="1"/>
  <c r="K165" i="62" s="1"/>
  <c r="F24" i="62"/>
  <c r="J24" i="62" s="1"/>
  <c r="K24" i="62" s="1"/>
  <c r="F186" i="62"/>
  <c r="J186" i="62" s="1"/>
  <c r="K186" i="62" s="1"/>
  <c r="F112" i="62"/>
  <c r="J112" i="62" s="1"/>
  <c r="K112" i="62" s="1"/>
  <c r="F212" i="62"/>
  <c r="J212" i="62" s="1"/>
  <c r="K212" i="62" s="1"/>
  <c r="F6" i="62"/>
  <c r="J6" i="62" s="1"/>
  <c r="F176" i="62"/>
  <c r="J176" i="62" s="1"/>
  <c r="K176" i="62" s="1"/>
  <c r="F98" i="62"/>
  <c r="J98" i="62" s="1"/>
  <c r="K98" i="62" s="1"/>
  <c r="F210" i="62"/>
  <c r="J210" i="62" s="1"/>
  <c r="K210" i="62" s="1"/>
  <c r="F87" i="62"/>
  <c r="J87" i="62" s="1"/>
  <c r="K87" i="62" s="1"/>
  <c r="F215" i="62"/>
  <c r="J215" i="62" s="1"/>
  <c r="K215" i="62" s="1"/>
  <c r="F32" i="62"/>
  <c r="J32" i="62" s="1"/>
  <c r="K32" i="62" s="1"/>
  <c r="F205" i="62"/>
  <c r="J205" i="62" s="1"/>
  <c r="K205" i="62" s="1"/>
  <c r="F290" i="62"/>
  <c r="J290" i="62" s="1"/>
  <c r="K290" i="62" s="1"/>
  <c r="F19" i="62"/>
  <c r="J19" i="62" s="1"/>
  <c r="K19" i="62" s="1"/>
  <c r="F153" i="62"/>
  <c r="J153" i="62" s="1"/>
  <c r="K153" i="62" s="1"/>
  <c r="F143" i="62"/>
  <c r="J143" i="62" s="1"/>
  <c r="K143" i="62" s="1"/>
  <c r="F110" i="62"/>
  <c r="J110" i="62" s="1"/>
  <c r="K110" i="62" s="1"/>
  <c r="F122" i="62"/>
  <c r="J122" i="62" s="1"/>
  <c r="K122" i="62" s="1"/>
  <c r="F192" i="62"/>
  <c r="J192" i="62" s="1"/>
  <c r="K192" i="62" s="1"/>
  <c r="F102" i="62"/>
  <c r="J102" i="62" s="1"/>
  <c r="K102" i="62" s="1"/>
  <c r="F71" i="62"/>
  <c r="J71" i="62" s="1"/>
  <c r="K71" i="62" s="1"/>
  <c r="F164" i="62"/>
  <c r="J164" i="62" s="1"/>
  <c r="K164" i="62" s="1"/>
  <c r="F225" i="62"/>
  <c r="J225" i="62" s="1"/>
  <c r="K225" i="62" s="1"/>
  <c r="F95" i="62"/>
  <c r="J95" i="62" s="1"/>
  <c r="K95" i="62" s="1"/>
  <c r="F194" i="62"/>
  <c r="J194" i="62" s="1"/>
  <c r="K194" i="62" s="1"/>
  <c r="F169" i="62"/>
  <c r="J169" i="62" s="1"/>
  <c r="K169" i="62" s="1"/>
  <c r="F159" i="62"/>
  <c r="J159" i="62" s="1"/>
  <c r="K159" i="62" s="1"/>
  <c r="F77" i="62"/>
  <c r="J77" i="62" s="1"/>
  <c r="K77" i="62" s="1"/>
  <c r="F118" i="62"/>
  <c r="J118" i="62" s="1"/>
  <c r="K118" i="62" s="1"/>
  <c r="F149" i="62"/>
  <c r="J149" i="62" s="1"/>
  <c r="K149" i="62" s="1"/>
  <c r="F182" i="62"/>
  <c r="J182" i="62" s="1"/>
  <c r="K182" i="62" s="1"/>
  <c r="F211" i="62"/>
  <c r="J211" i="62" s="1"/>
  <c r="K211" i="62" s="1"/>
  <c r="F197" i="62"/>
  <c r="J197" i="62" s="1"/>
  <c r="K197" i="62" s="1"/>
  <c r="F107" i="62"/>
  <c r="J107" i="62" s="1"/>
  <c r="K107" i="62" s="1"/>
  <c r="F208" i="62"/>
  <c r="J208" i="62" s="1"/>
  <c r="K208" i="62" s="1"/>
  <c r="F117" i="62"/>
  <c r="J117" i="62" s="1"/>
  <c r="K117" i="62" s="1"/>
  <c r="F51" i="62"/>
  <c r="J51" i="62" s="1"/>
  <c r="K51" i="62" s="1"/>
  <c r="F30" i="62"/>
  <c r="J30" i="62" s="1"/>
  <c r="K30" i="62" s="1"/>
  <c r="F222" i="62"/>
  <c r="J222" i="62" s="1"/>
  <c r="K222" i="62" s="1"/>
  <c r="F108" i="62"/>
  <c r="J108" i="62" s="1"/>
  <c r="K108" i="62" s="1"/>
  <c r="F62" i="62"/>
  <c r="J62" i="62" s="1"/>
  <c r="K62" i="62" s="1"/>
  <c r="F151" i="62"/>
  <c r="J151" i="62" s="1"/>
  <c r="K151" i="62" s="1"/>
  <c r="F135" i="62"/>
  <c r="J135" i="62" s="1"/>
  <c r="K135" i="62" s="1"/>
  <c r="F99" i="62"/>
  <c r="J99" i="62" s="1"/>
  <c r="K99" i="62" s="1"/>
  <c r="F63" i="62"/>
  <c r="J63" i="62" s="1"/>
  <c r="K63" i="62" s="1"/>
  <c r="F185" i="62"/>
  <c r="J185" i="62" s="1"/>
  <c r="K185" i="62" s="1"/>
  <c r="F158" i="62"/>
  <c r="J158" i="62" s="1"/>
  <c r="K158" i="62" s="1"/>
  <c r="F61" i="62"/>
  <c r="J61" i="62" s="1"/>
  <c r="K61" i="62" s="1"/>
  <c r="F128" i="62"/>
  <c r="J128" i="62" s="1"/>
  <c r="K128" i="62" s="1"/>
  <c r="F116" i="62"/>
  <c r="J116" i="62" s="1"/>
  <c r="K116" i="62" s="1"/>
  <c r="F198" i="62"/>
  <c r="J198" i="62" s="1"/>
  <c r="K198" i="62" s="1"/>
  <c r="F201" i="62"/>
  <c r="J201" i="62" s="1"/>
  <c r="K201" i="62" s="1"/>
  <c r="F166" i="62"/>
  <c r="J166" i="62" s="1"/>
  <c r="K166" i="62" s="1"/>
  <c r="F82" i="62"/>
  <c r="J82" i="62" s="1"/>
  <c r="K82" i="62" s="1"/>
  <c r="F25" i="62"/>
  <c r="J25" i="62" s="1"/>
  <c r="K25" i="62" s="1"/>
  <c r="F37" i="62"/>
  <c r="J37" i="62" s="1"/>
  <c r="K37" i="62" s="1"/>
  <c r="F142" i="62"/>
  <c r="J142" i="62" s="1"/>
  <c r="K142" i="62" s="1"/>
  <c r="F54" i="62"/>
  <c r="J54" i="62" s="1"/>
  <c r="K54" i="62" s="1"/>
  <c r="F81" i="62"/>
  <c r="J81" i="62" s="1"/>
  <c r="K81" i="62" s="1"/>
  <c r="F172" i="62"/>
  <c r="J172" i="62" s="1"/>
  <c r="K172" i="62" s="1"/>
  <c r="F65" i="62"/>
  <c r="J65" i="62" s="1"/>
  <c r="K65" i="62" s="1"/>
  <c r="F90" i="62"/>
  <c r="J90" i="62" s="1"/>
  <c r="K90" i="62" s="1"/>
  <c r="F93" i="62"/>
  <c r="J93" i="62" s="1"/>
  <c r="K93" i="62" s="1"/>
  <c r="F183" i="62"/>
  <c r="J183" i="62" s="1"/>
  <c r="K183" i="62" s="1"/>
  <c r="J57" i="62"/>
  <c r="K57" i="62" s="1"/>
  <c r="F129" i="62"/>
  <c r="J129" i="62" s="1"/>
  <c r="K129" i="62" s="1"/>
  <c r="F139" i="62"/>
  <c r="J139" i="62" s="1"/>
  <c r="K139" i="62" s="1"/>
  <c r="F23" i="62"/>
  <c r="J23" i="62" s="1"/>
  <c r="K23" i="62" s="1"/>
  <c r="J14" i="62"/>
  <c r="K14" i="62" s="1"/>
  <c r="F64" i="62"/>
  <c r="J64" i="62" s="1"/>
  <c r="K64" i="62" s="1"/>
  <c r="F100" i="62"/>
  <c r="J100" i="62" s="1"/>
  <c r="K100" i="62" s="1"/>
  <c r="F50" i="62"/>
  <c r="J50" i="62" s="1"/>
  <c r="K50" i="62" s="1"/>
  <c r="F29" i="62"/>
  <c r="J29" i="62" s="1"/>
  <c r="K29" i="62" s="1"/>
  <c r="F216" i="62"/>
  <c r="J216" i="62" s="1"/>
  <c r="K216" i="62" s="1"/>
  <c r="F44" i="62"/>
  <c r="J44" i="62" s="1"/>
  <c r="K44" i="62" s="1"/>
  <c r="F48" i="62"/>
  <c r="J48" i="62" s="1"/>
  <c r="K48" i="62" s="1"/>
  <c r="F133" i="62"/>
  <c r="J133" i="62" s="1"/>
  <c r="K133" i="62" s="1"/>
  <c r="F187" i="62"/>
  <c r="J187" i="62" s="1"/>
  <c r="K187" i="62" s="1"/>
  <c r="F89" i="62"/>
  <c r="J89" i="62" s="1"/>
  <c r="K89" i="62" s="1"/>
  <c r="F224" i="62"/>
  <c r="J224" i="62" s="1"/>
  <c r="K224" i="62" s="1"/>
  <c r="F127" i="62"/>
  <c r="J127" i="62" s="1"/>
  <c r="K127" i="62" s="1"/>
  <c r="F115" i="62"/>
  <c r="J115" i="62" s="1"/>
  <c r="K115" i="62" s="1"/>
  <c r="J8" i="62"/>
  <c r="K8" i="62" s="1"/>
  <c r="F109" i="62"/>
  <c r="J109" i="62" s="1"/>
  <c r="K109" i="62" s="1"/>
  <c r="F38" i="62"/>
  <c r="J38" i="62" s="1"/>
  <c r="K38" i="62" s="1"/>
  <c r="F146" i="62"/>
  <c r="J146" i="62" s="1"/>
  <c r="K146" i="62" s="1"/>
  <c r="F145" i="62"/>
  <c r="J145" i="62" s="1"/>
  <c r="K145" i="62" s="1"/>
  <c r="F119" i="62"/>
  <c r="J119" i="62" s="1"/>
  <c r="K119" i="62" s="1"/>
  <c r="F171" i="62"/>
  <c r="J171" i="62" s="1"/>
  <c r="K171" i="62" s="1"/>
  <c r="F96" i="62"/>
  <c r="J96" i="62" s="1"/>
  <c r="K96" i="62" s="1"/>
  <c r="F140" i="62"/>
  <c r="J140" i="62" s="1"/>
  <c r="K140" i="62" s="1"/>
  <c r="F97" i="62"/>
  <c r="J97" i="62" s="1"/>
  <c r="K97" i="62" s="1"/>
  <c r="F193" i="62"/>
  <c r="J193" i="62" s="1"/>
  <c r="K193" i="62" s="1"/>
  <c r="F69" i="62"/>
  <c r="J69" i="62" s="1"/>
  <c r="K69" i="62" s="1"/>
  <c r="F56" i="62"/>
  <c r="J56" i="62" s="1"/>
  <c r="K56" i="62" s="1"/>
  <c r="F148" i="62"/>
  <c r="J148" i="62" s="1"/>
  <c r="K148" i="62" s="1"/>
  <c r="F196" i="62"/>
  <c r="J196" i="62" s="1"/>
  <c r="K196" i="62" s="1"/>
  <c r="F163" i="62"/>
  <c r="J163" i="62" s="1"/>
  <c r="K163" i="62" s="1"/>
  <c r="F136" i="62"/>
  <c r="J136" i="62" s="1"/>
  <c r="K136" i="62" s="1"/>
  <c r="F104" i="62"/>
  <c r="J104" i="62" s="1"/>
  <c r="K104" i="62" s="1"/>
  <c r="F114" i="62"/>
  <c r="J114" i="62" s="1"/>
  <c r="K114" i="62" s="1"/>
  <c r="F94" i="62"/>
  <c r="F18" i="62"/>
  <c r="J18" i="62" s="1"/>
  <c r="K18" i="62" s="1"/>
  <c r="F220" i="62"/>
  <c r="J220" i="62" s="1"/>
  <c r="K220" i="62" s="1"/>
  <c r="F59" i="62"/>
  <c r="J59" i="62" s="1"/>
  <c r="K59" i="62" s="1"/>
  <c r="F120" i="62"/>
  <c r="J120" i="62" s="1"/>
  <c r="K120" i="62" s="1"/>
  <c r="F80" i="62"/>
  <c r="J80" i="62" s="1"/>
  <c r="K80" i="62" s="1"/>
  <c r="F204" i="62"/>
  <c r="J204" i="62" s="1"/>
  <c r="K204" i="62" s="1"/>
  <c r="F188" i="62"/>
  <c r="J188" i="62" s="1"/>
  <c r="K188" i="62" s="1"/>
  <c r="F217" i="62"/>
  <c r="J217" i="62" s="1"/>
  <c r="K217" i="62" s="1"/>
  <c r="F221" i="62"/>
  <c r="J221" i="62" s="1"/>
  <c r="K221" i="62" s="1"/>
  <c r="F111" i="62"/>
  <c r="J111" i="62" s="1"/>
  <c r="K111" i="62" s="1"/>
  <c r="J10" i="62"/>
  <c r="K10" i="62" s="1"/>
  <c r="F16" i="62"/>
  <c r="J16" i="62" s="1"/>
  <c r="K16" i="62" s="1"/>
  <c r="F229" i="62"/>
  <c r="J229" i="62" s="1"/>
  <c r="K229" i="62" s="1"/>
  <c r="F72" i="62"/>
  <c r="J72" i="62" s="1"/>
  <c r="K72" i="62" s="1"/>
  <c r="F49" i="62"/>
  <c r="J49" i="62" s="1"/>
  <c r="K49" i="62" s="1"/>
  <c r="F138" i="62"/>
  <c r="J138" i="62" s="1"/>
  <c r="K138" i="62" s="1"/>
  <c r="F125" i="62"/>
  <c r="J125" i="62" s="1"/>
  <c r="K125" i="62" s="1"/>
  <c r="F86" i="62"/>
  <c r="J86" i="62" s="1"/>
  <c r="K86" i="62" s="1"/>
  <c r="F137" i="62"/>
  <c r="J137" i="62" s="1"/>
  <c r="K137" i="62" s="1"/>
  <c r="F173" i="62"/>
  <c r="J173" i="62" s="1"/>
  <c r="K173" i="62" s="1"/>
  <c r="F227" i="62"/>
  <c r="J227" i="62" s="1"/>
  <c r="K227" i="62" s="1"/>
  <c r="F206" i="62"/>
  <c r="J206" i="62" s="1"/>
  <c r="K206" i="62" s="1"/>
  <c r="F178" i="62"/>
  <c r="J178" i="62" s="1"/>
  <c r="K178" i="62" s="1"/>
  <c r="F45" i="62"/>
  <c r="J45" i="62" s="1"/>
  <c r="K45" i="62" s="1"/>
  <c r="F161" i="62"/>
  <c r="J161" i="62" s="1"/>
  <c r="K161" i="62" s="1"/>
  <c r="F162" i="62"/>
  <c r="J162" i="62" s="1"/>
  <c r="K162" i="62" s="1"/>
  <c r="F177" i="62"/>
  <c r="J177" i="62" s="1"/>
  <c r="K177" i="62" s="1"/>
  <c r="F219" i="62"/>
  <c r="J219" i="62" s="1"/>
  <c r="K219" i="62" s="1"/>
  <c r="F28" i="62"/>
  <c r="J28" i="62" s="1"/>
  <c r="K28" i="62" s="1"/>
  <c r="F124" i="62"/>
  <c r="J124" i="62" s="1"/>
  <c r="K124" i="62" s="1"/>
  <c r="F113" i="62"/>
  <c r="J113" i="62" s="1"/>
  <c r="K113" i="62" s="1"/>
  <c r="F167" i="62"/>
  <c r="J167" i="62" s="1"/>
  <c r="K167" i="62" s="1"/>
  <c r="F83" i="62"/>
  <c r="J83" i="62" s="1"/>
  <c r="K83" i="62" s="1"/>
  <c r="F74" i="62"/>
  <c r="J74" i="62" s="1"/>
  <c r="K74" i="62" s="1"/>
  <c r="F47" i="62"/>
  <c r="J47" i="62" s="1"/>
  <c r="K47" i="62" s="1"/>
  <c r="F53" i="62"/>
  <c r="J53" i="62" s="1"/>
  <c r="K53" i="62" s="1"/>
  <c r="F76" i="62"/>
  <c r="J76" i="62" s="1"/>
  <c r="K76" i="62" s="1"/>
  <c r="F150" i="62"/>
  <c r="J150" i="62" s="1"/>
  <c r="K150" i="62" s="1"/>
  <c r="F43" i="62"/>
  <c r="J43" i="62" s="1"/>
  <c r="K43" i="62" s="1"/>
  <c r="J13" i="62"/>
  <c r="K13" i="62" s="1"/>
  <c r="F92" i="62"/>
  <c r="J92" i="62" s="1"/>
  <c r="K92" i="62" s="1"/>
  <c r="F160" i="62"/>
  <c r="J160" i="62" s="1"/>
  <c r="K160" i="62" s="1"/>
  <c r="F168" i="62"/>
  <c r="J168" i="62" s="1"/>
  <c r="K168" i="62" s="1"/>
  <c r="F36" i="62"/>
  <c r="J36" i="62" s="1"/>
  <c r="K36" i="62" s="1"/>
  <c r="F42" i="62"/>
  <c r="J42" i="62" s="1"/>
  <c r="K42" i="62" s="1"/>
  <c r="F27" i="62"/>
  <c r="J27" i="62" s="1"/>
  <c r="K27" i="62" s="1"/>
  <c r="F41" i="62"/>
  <c r="J41" i="62" s="1"/>
  <c r="K41" i="62" s="1"/>
  <c r="F155" i="62"/>
  <c r="J155" i="62" s="1"/>
  <c r="K155" i="62" s="1"/>
  <c r="F33" i="62"/>
  <c r="J33" i="62" s="1"/>
  <c r="K33" i="62" s="1"/>
  <c r="F70" i="62"/>
  <c r="J70" i="62" s="1"/>
  <c r="K70" i="62" s="1"/>
  <c r="F207" i="62"/>
  <c r="J207" i="62" s="1"/>
  <c r="K207" i="62" s="1"/>
  <c r="F106" i="62"/>
  <c r="J106" i="62" s="1"/>
  <c r="K106" i="62" s="1"/>
  <c r="F101" i="62"/>
  <c r="J101" i="62" s="1"/>
  <c r="K101" i="62" s="1"/>
  <c r="F20" i="62"/>
  <c r="J20" i="62" s="1"/>
  <c r="K20" i="62" s="1"/>
  <c r="F91" i="62"/>
  <c r="J91" i="62" s="1"/>
  <c r="K91" i="62" s="1"/>
  <c r="F68" i="62"/>
  <c r="J68" i="62" s="1"/>
  <c r="K68" i="62" s="1"/>
  <c r="F156" i="62"/>
  <c r="J156" i="62" s="1"/>
  <c r="K156" i="62" s="1"/>
  <c r="F184" i="62"/>
  <c r="J184" i="62" s="1"/>
  <c r="K184" i="62" s="1"/>
  <c r="F73" i="62"/>
  <c r="J73" i="62" s="1"/>
  <c r="K73" i="62" s="1"/>
  <c r="F223" i="62"/>
  <c r="J223" i="62" s="1"/>
  <c r="K223" i="62" s="1"/>
  <c r="A6" i="1"/>
  <c r="A86" i="1"/>
  <c r="A78" i="1"/>
  <c r="A79" i="1"/>
  <c r="A77" i="1"/>
  <c r="A85" i="1"/>
  <c r="F9" i="1"/>
  <c r="I9" i="1" s="1"/>
  <c r="J9" i="1" s="1"/>
  <c r="F17" i="1"/>
  <c r="I17" i="1" s="1"/>
  <c r="J17" i="1" s="1"/>
  <c r="F12" i="1"/>
  <c r="I12" i="1" s="1"/>
  <c r="J12" i="1" s="1"/>
  <c r="F50" i="1"/>
  <c r="I50" i="1" s="1"/>
  <c r="J50" i="1" s="1"/>
  <c r="F65" i="1"/>
  <c r="I65" i="1" s="1"/>
  <c r="J65" i="1" s="1"/>
  <c r="F43" i="1"/>
  <c r="I43" i="1" s="1"/>
  <c r="J43" i="1" s="1"/>
  <c r="F10" i="1"/>
  <c r="I10" i="1" s="1"/>
  <c r="J10" i="1" s="1"/>
  <c r="F20" i="1"/>
  <c r="I20" i="1" s="1"/>
  <c r="J20" i="1" s="1"/>
  <c r="D23" i="1"/>
  <c r="D43" i="1"/>
  <c r="D34" i="1"/>
  <c r="D51" i="1"/>
  <c r="D60" i="1"/>
  <c r="D53" i="1"/>
  <c r="D35" i="1"/>
  <c r="D65" i="1"/>
  <c r="D19" i="1"/>
  <c r="D81" i="1"/>
  <c r="D14" i="1"/>
  <c r="D10" i="1"/>
  <c r="D36" i="1"/>
  <c r="D50" i="1"/>
  <c r="D33" i="1"/>
  <c r="D84" i="1"/>
  <c r="D39" i="1"/>
  <c r="D80" i="1"/>
  <c r="D28" i="1"/>
  <c r="D77" i="1"/>
  <c r="D83" i="1"/>
  <c r="D85" i="1"/>
  <c r="D18" i="1"/>
  <c r="D55" i="1"/>
  <c r="D62" i="1"/>
  <c r="D75" i="1"/>
  <c r="D8" i="1"/>
  <c r="D20" i="1"/>
  <c r="D45" i="1"/>
  <c r="D54" i="1"/>
  <c r="D67" i="1"/>
  <c r="D57" i="1"/>
  <c r="D46" i="1"/>
  <c r="D86" i="1"/>
  <c r="D68" i="1"/>
  <c r="D70" i="1"/>
  <c r="D82" i="1"/>
  <c r="D24" i="1"/>
  <c r="D15" i="1"/>
  <c r="D38" i="1"/>
  <c r="D56" i="1"/>
  <c r="D71" i="1"/>
  <c r="D41" i="1"/>
  <c r="D58" i="1"/>
  <c r="D26" i="1"/>
  <c r="D42" i="1"/>
  <c r="D11" i="1"/>
  <c r="D9" i="1"/>
  <c r="D13" i="1"/>
  <c r="D7" i="1"/>
  <c r="D29" i="1"/>
  <c r="D74" i="1"/>
  <c r="D63" i="1"/>
  <c r="D59" i="1"/>
  <c r="D21" i="1"/>
  <c r="D64" i="1"/>
  <c r="D37" i="1"/>
  <c r="D12" i="1"/>
  <c r="D17" i="1"/>
  <c r="D27" i="1"/>
  <c r="D16" i="1"/>
  <c r="D72" i="1"/>
  <c r="D73" i="1"/>
  <c r="D30" i="1"/>
  <c r="D78" i="1"/>
  <c r="D31" i="1"/>
  <c r="D6" i="1"/>
  <c r="D40" i="1"/>
  <c r="D69" i="1"/>
  <c r="D32" i="1"/>
  <c r="D79" i="1"/>
  <c r="D49" i="1"/>
  <c r="D66" i="1"/>
  <c r="D22" i="1"/>
  <c r="D25" i="1"/>
  <c r="D47" i="1"/>
  <c r="D44" i="1"/>
  <c r="D76" i="1"/>
  <c r="D48" i="1"/>
  <c r="D61" i="1"/>
  <c r="D52" i="1"/>
  <c r="A71" i="1"/>
  <c r="A53" i="1"/>
  <c r="A81" i="1"/>
  <c r="F83" i="1"/>
  <c r="I83" i="1" s="1"/>
  <c r="J83" i="1" s="1"/>
  <c r="A13" i="1"/>
  <c r="A46" i="1"/>
  <c r="F52" i="1"/>
  <c r="I52" i="1" s="1"/>
  <c r="J52" i="1" s="1"/>
  <c r="F79" i="1"/>
  <c r="I79" i="1" s="1"/>
  <c r="J79" i="1" s="1"/>
  <c r="F69" i="1"/>
  <c r="I69" i="1" s="1"/>
  <c r="J69" i="1" s="1"/>
  <c r="F15" i="1"/>
  <c r="I15" i="1" s="1"/>
  <c r="J15" i="1" s="1"/>
  <c r="F41" i="1"/>
  <c r="I41" i="1" s="1"/>
  <c r="J41" i="1" s="1"/>
  <c r="F24" i="1"/>
  <c r="I24" i="1" s="1"/>
  <c r="J24" i="1" s="1"/>
  <c r="F47" i="1"/>
  <c r="I47" i="1" s="1"/>
  <c r="J47" i="1" s="1"/>
  <c r="F19" i="1"/>
  <c r="I19" i="1" s="1"/>
  <c r="J19" i="1" s="1"/>
  <c r="F7" i="1"/>
  <c r="I7" i="1" s="1"/>
  <c r="J7" i="1" s="1"/>
  <c r="F58" i="1"/>
  <c r="I58" i="1" s="1"/>
  <c r="J58" i="1" s="1"/>
  <c r="F82" i="1"/>
  <c r="I82" i="1" s="1"/>
  <c r="J82" i="1" s="1"/>
  <c r="F62" i="1"/>
  <c r="I62" i="1" s="1"/>
  <c r="J62" i="1" s="1"/>
  <c r="F68" i="1"/>
  <c r="I68" i="1" s="1"/>
  <c r="J68" i="1" s="1"/>
  <c r="F44" i="1"/>
  <c r="I44" i="1" s="1"/>
  <c r="J44" i="1" s="1"/>
  <c r="F54" i="1"/>
  <c r="I54" i="1" s="1"/>
  <c r="J54" i="1" s="1"/>
  <c r="F86" i="1"/>
  <c r="I86" i="1" s="1"/>
  <c r="J86" i="1" s="1"/>
  <c r="F67" i="1"/>
  <c r="I67" i="1" s="1"/>
  <c r="J67" i="1" s="1"/>
  <c r="F38" i="1"/>
  <c r="I38" i="1" s="1"/>
  <c r="J38" i="1" s="1"/>
  <c r="F60" i="1"/>
  <c r="I60" i="1" s="1"/>
  <c r="J60" i="1" s="1"/>
  <c r="F14" i="1"/>
  <c r="I14" i="1" s="1"/>
  <c r="J14" i="1" s="1"/>
  <c r="F46" i="1"/>
  <c r="I46" i="1" s="1"/>
  <c r="J46" i="1" s="1"/>
  <c r="F22" i="1"/>
  <c r="I22" i="1" s="1"/>
  <c r="J22" i="1" s="1"/>
  <c r="F33" i="1"/>
  <c r="I33" i="1" s="1"/>
  <c r="J33" i="1" s="1"/>
  <c r="F30" i="1"/>
  <c r="I30" i="1" s="1"/>
  <c r="J30" i="1" s="1"/>
  <c r="F64" i="1"/>
  <c r="I64" i="1" s="1"/>
  <c r="J64" i="1" s="1"/>
  <c r="F6" i="1"/>
  <c r="I6" i="1" s="1"/>
  <c r="J6" i="1" s="1"/>
  <c r="F45" i="1"/>
  <c r="I45" i="1" s="1"/>
  <c r="J45" i="1" s="1"/>
  <c r="F57" i="1"/>
  <c r="I57" i="1" s="1"/>
  <c r="J57" i="1" s="1"/>
  <c r="F76" i="1"/>
  <c r="I76" i="1" s="1"/>
  <c r="J76" i="1" s="1"/>
  <c r="A7" i="1"/>
  <c r="A75" i="1"/>
  <c r="A21" i="1"/>
  <c r="A68" i="1"/>
  <c r="A67" i="1"/>
  <c r="A84" i="1"/>
  <c r="A57" i="1"/>
  <c r="A41" i="1"/>
  <c r="A33" i="1"/>
  <c r="A64" i="1"/>
  <c r="A62" i="1"/>
  <c r="A12" i="1"/>
  <c r="A52" i="1"/>
  <c r="A45" i="1"/>
  <c r="A76" i="1"/>
  <c r="A28" i="1"/>
  <c r="A19" i="1"/>
  <c r="A59" i="1"/>
  <c r="A35" i="1"/>
  <c r="F51" i="1"/>
  <c r="I51" i="1" s="1"/>
  <c r="J51" i="1" s="1"/>
  <c r="F37" i="1"/>
  <c r="I37" i="1" s="1"/>
  <c r="J37" i="1" s="1"/>
  <c r="F34" i="1"/>
  <c r="I34" i="1" s="1"/>
  <c r="J34" i="1" s="1"/>
  <c r="A11" i="1"/>
  <c r="A18" i="1"/>
  <c r="F55" i="1"/>
  <c r="I55" i="1" s="1"/>
  <c r="J55" i="1" s="1"/>
  <c r="F72" i="1"/>
  <c r="I72" i="1" s="1"/>
  <c r="J72" i="1" s="1"/>
  <c r="F23" i="1"/>
  <c r="I23" i="1" s="1"/>
  <c r="J23" i="1" s="1"/>
  <c r="F70" i="1"/>
  <c r="I70" i="1" s="1"/>
  <c r="J70" i="1" s="1"/>
  <c r="F75" i="1"/>
  <c r="I75" i="1" s="1"/>
  <c r="J75" i="1" s="1"/>
  <c r="F59" i="1"/>
  <c r="I59" i="1" s="1"/>
  <c r="J59" i="1" s="1"/>
  <c r="F8" i="1"/>
  <c r="I8" i="1" s="1"/>
  <c r="J8" i="1" s="1"/>
  <c r="F36" i="1"/>
  <c r="I36" i="1" s="1"/>
  <c r="J36" i="1" s="1"/>
  <c r="F25" i="1"/>
  <c r="I25" i="1" s="1"/>
  <c r="J25" i="1" s="1"/>
  <c r="F39" i="1"/>
  <c r="I39" i="1" s="1"/>
  <c r="J39" i="1" s="1"/>
  <c r="F77" i="1"/>
  <c r="I77" i="1" s="1"/>
  <c r="J77" i="1" s="1"/>
  <c r="F11" i="1"/>
  <c r="I11" i="1" s="1"/>
  <c r="J11" i="1" s="1"/>
  <c r="F21" i="1"/>
  <c r="I21" i="1" s="1"/>
  <c r="J21" i="1" s="1"/>
  <c r="F35" i="1"/>
  <c r="I35" i="1" s="1"/>
  <c r="J35" i="1" s="1"/>
  <c r="F80" i="1"/>
  <c r="I80" i="1" s="1"/>
  <c r="J80" i="1" s="1"/>
  <c r="F78" i="1"/>
  <c r="I78" i="1" s="1"/>
  <c r="J78" i="1" s="1"/>
  <c r="F26" i="1"/>
  <c r="I26" i="1" s="1"/>
  <c r="J26" i="1" s="1"/>
  <c r="F40" i="1"/>
  <c r="I40" i="1" s="1"/>
  <c r="J40" i="1" s="1"/>
  <c r="F42" i="1"/>
  <c r="I42" i="1" s="1"/>
  <c r="J42" i="1" s="1"/>
  <c r="F71" i="1"/>
  <c r="I71" i="1" s="1"/>
  <c r="J71" i="1" s="1"/>
  <c r="F48" i="1"/>
  <c r="I48" i="1" s="1"/>
  <c r="J48" i="1" s="1"/>
  <c r="F29" i="1"/>
  <c r="I29" i="1" s="1"/>
  <c r="J29" i="1" s="1"/>
  <c r="F27" i="1"/>
  <c r="I27" i="1" s="1"/>
  <c r="J27" i="1" s="1"/>
  <c r="F56" i="1"/>
  <c r="I56" i="1" s="1"/>
  <c r="J56" i="1" s="1"/>
  <c r="F81" i="1"/>
  <c r="I81" i="1" s="1"/>
  <c r="J81" i="1" s="1"/>
  <c r="F74" i="1"/>
  <c r="I74" i="1" s="1"/>
  <c r="J74" i="1" s="1"/>
  <c r="F63" i="1"/>
  <c r="I63" i="1" s="1"/>
  <c r="J63" i="1" s="1"/>
  <c r="F85" i="1"/>
  <c r="I85" i="1" s="1"/>
  <c r="J85" i="1" s="1"/>
  <c r="F31" i="1"/>
  <c r="I31" i="1" s="1"/>
  <c r="J31" i="1" s="1"/>
  <c r="F16" i="1"/>
  <c r="I16" i="1" s="1"/>
  <c r="J16" i="1" s="1"/>
  <c r="F66" i="1"/>
  <c r="I66" i="1" s="1"/>
  <c r="J66" i="1" s="1"/>
  <c r="F18" i="1"/>
  <c r="I18" i="1" s="1"/>
  <c r="J18" i="1" s="1"/>
  <c r="F73" i="1"/>
  <c r="I73" i="1" s="1"/>
  <c r="J73" i="1" s="1"/>
  <c r="F13" i="1"/>
  <c r="I13" i="1" s="1"/>
  <c r="J13" i="1" s="1"/>
  <c r="F32" i="1"/>
  <c r="I32" i="1" s="1"/>
  <c r="J32" i="1" s="1"/>
  <c r="F53" i="1"/>
  <c r="I53" i="1" s="1"/>
  <c r="J53" i="1" s="1"/>
  <c r="F84" i="1"/>
  <c r="I84" i="1" s="1"/>
  <c r="J84" i="1" s="1"/>
  <c r="F28" i="1"/>
  <c r="I28" i="1" s="1"/>
  <c r="J28" i="1" s="1"/>
  <c r="F49" i="1"/>
  <c r="I49" i="1" s="1"/>
  <c r="J49" i="1" s="1"/>
  <c r="F61" i="1"/>
  <c r="I61" i="1" s="1"/>
  <c r="J61" i="1" s="1"/>
  <c r="A58" i="1"/>
  <c r="A17" i="1"/>
  <c r="A9" i="1"/>
  <c r="A80" i="1"/>
  <c r="A72" i="1"/>
  <c r="A49" i="1"/>
  <c r="A25" i="1"/>
  <c r="A16" i="1"/>
  <c r="A70" i="1"/>
  <c r="A63" i="1"/>
  <c r="A47" i="1"/>
  <c r="A39" i="1"/>
  <c r="A31" i="1"/>
  <c r="A23" i="1"/>
  <c r="A37" i="1"/>
  <c r="A56" i="1"/>
  <c r="A48" i="1"/>
  <c r="A40" i="1"/>
  <c r="A32" i="1"/>
  <c r="A24" i="1"/>
  <c r="A8" i="1"/>
  <c r="A36" i="1"/>
  <c r="A65" i="1"/>
  <c r="A55" i="1"/>
  <c r="A15" i="1"/>
  <c r="A61" i="1"/>
  <c r="A29" i="1"/>
  <c r="A69" i="1"/>
  <c r="A54" i="1"/>
  <c r="A38" i="1"/>
  <c r="A30" i="1"/>
  <c r="A22" i="1"/>
  <c r="A14" i="1"/>
  <c r="A60" i="1"/>
  <c r="A83" i="1"/>
  <c r="A20" i="1"/>
  <c r="A82" i="1"/>
  <c r="A74" i="1"/>
  <c r="A51" i="1"/>
  <c r="A43" i="1"/>
  <c r="A27" i="1"/>
  <c r="E92" i="1"/>
  <c r="A73" i="1"/>
  <c r="A66" i="1"/>
  <c r="A50" i="1"/>
  <c r="A42" i="1"/>
  <c r="A34" i="1"/>
  <c r="A26" i="1"/>
  <c r="A10" i="1"/>
  <c r="G92" i="1"/>
  <c r="A44" i="1"/>
  <c r="G316" i="62" l="1"/>
  <c r="E316" i="62"/>
  <c r="G323" i="62"/>
  <c r="E323" i="62"/>
  <c r="G325" i="62"/>
  <c r="E325" i="62"/>
  <c r="E322" i="62"/>
  <c r="G320" i="62"/>
  <c r="H319" i="62"/>
  <c r="G321" i="62"/>
  <c r="E321" i="62"/>
  <c r="H324" i="62"/>
  <c r="E320" i="62"/>
  <c r="H318" i="62"/>
  <c r="H320" i="62"/>
  <c r="G322" i="62"/>
  <c r="H325" i="62"/>
  <c r="H317" i="62"/>
  <c r="H323" i="62"/>
  <c r="G319" i="62"/>
  <c r="E324" i="62"/>
  <c r="H321" i="62"/>
  <c r="H322" i="62"/>
  <c r="G318" i="62"/>
  <c r="E318" i="62"/>
  <c r="H316" i="62"/>
  <c r="E319" i="62"/>
  <c r="G317" i="62"/>
  <c r="E317" i="62"/>
  <c r="G324" i="62"/>
  <c r="F321" i="62"/>
  <c r="F324" i="62"/>
  <c r="F325" i="62"/>
  <c r="J94" i="62"/>
  <c r="K94" i="62" s="1"/>
  <c r="F318" i="62"/>
  <c r="F307" i="62"/>
  <c r="R324" i="62" s="1"/>
  <c r="K6" i="62"/>
  <c r="F316" i="62"/>
  <c r="F323" i="62"/>
  <c r="F320" i="62"/>
  <c r="F319" i="62"/>
  <c r="F317" i="62"/>
  <c r="F322" i="62"/>
  <c r="H110" i="1"/>
  <c r="H111" i="1"/>
  <c r="H112" i="1"/>
  <c r="H108" i="1"/>
  <c r="H113" i="1"/>
  <c r="H114" i="1"/>
  <c r="H109" i="1"/>
  <c r="H115" i="1"/>
  <c r="H106" i="1"/>
  <c r="H107" i="1"/>
  <c r="E106" i="1"/>
  <c r="A106" i="1" s="1"/>
  <c r="G110" i="1"/>
  <c r="G107" i="1"/>
  <c r="G109" i="1"/>
  <c r="G106" i="1"/>
  <c r="G108" i="1"/>
  <c r="G114" i="1"/>
  <c r="F106" i="1"/>
  <c r="G111" i="1"/>
  <c r="G113" i="1"/>
  <c r="G112" i="1"/>
  <c r="G115" i="1"/>
  <c r="F92" i="1"/>
  <c r="I92" i="1" s="1"/>
  <c r="J92" i="1" s="1"/>
  <c r="J325" i="62" l="1"/>
  <c r="K325" i="62" s="1"/>
  <c r="J324" i="62"/>
  <c r="K324" i="62" s="1"/>
  <c r="J323" i="62"/>
  <c r="K323" i="62" s="1"/>
  <c r="J321" i="62"/>
  <c r="K321" i="62" s="1"/>
  <c r="J319" i="62"/>
  <c r="K319" i="62" s="1"/>
  <c r="J317" i="62"/>
  <c r="K317" i="62" s="1"/>
  <c r="H328" i="62"/>
  <c r="J322" i="62"/>
  <c r="K322" i="62" s="1"/>
  <c r="J318" i="62"/>
  <c r="K318" i="62" s="1"/>
  <c r="J320" i="62"/>
  <c r="K320" i="62" s="1"/>
  <c r="E328" i="62"/>
  <c r="G328" i="62"/>
  <c r="J307" i="62"/>
  <c r="K307" i="62" s="1"/>
  <c r="L239" i="62" s="1"/>
  <c r="M239" i="62" s="1"/>
  <c r="O93" i="62"/>
  <c r="O6" i="62"/>
  <c r="J316" i="62"/>
  <c r="K316" i="62" s="1"/>
  <c r="F328" i="62"/>
  <c r="H118" i="1"/>
  <c r="I106" i="1"/>
  <c r="J106" i="1" s="1"/>
  <c r="Q106" i="1"/>
  <c r="G118" i="1"/>
  <c r="J328" i="62" l="1"/>
  <c r="K328" i="62" s="1"/>
  <c r="L197" i="62"/>
  <c r="M197" i="62" s="1"/>
  <c r="L179" i="62"/>
  <c r="M179" i="62" s="1"/>
  <c r="L201" i="62"/>
  <c r="M201" i="62" s="1"/>
  <c r="L194" i="62"/>
  <c r="M194" i="62" s="1"/>
  <c r="L46" i="62"/>
  <c r="M46" i="62" s="1"/>
  <c r="L218" i="62"/>
  <c r="M218" i="62" s="1"/>
  <c r="L53" i="62"/>
  <c r="M53" i="62" s="1"/>
  <c r="L129" i="62"/>
  <c r="M129" i="62" s="1"/>
  <c r="L285" i="62"/>
  <c r="M285" i="62" s="1"/>
  <c r="L44" i="62"/>
  <c r="M44" i="62" s="1"/>
  <c r="L180" i="62"/>
  <c r="M180" i="62" s="1"/>
  <c r="L78" i="62"/>
  <c r="M78" i="62" s="1"/>
  <c r="L122" i="62"/>
  <c r="M122" i="62" s="1"/>
  <c r="L253" i="62"/>
  <c r="M253" i="62" s="1"/>
  <c r="L237" i="62"/>
  <c r="M237" i="62" s="1"/>
  <c r="L159" i="62"/>
  <c r="M159" i="62" s="1"/>
  <c r="L94" i="62"/>
  <c r="M94" i="62" s="1"/>
  <c r="L38" i="62"/>
  <c r="M38" i="62" s="1"/>
  <c r="L115" i="62"/>
  <c r="M115" i="62" s="1"/>
  <c r="L225" i="62"/>
  <c r="M225" i="62" s="1"/>
  <c r="L200" i="62"/>
  <c r="M200" i="62" s="1"/>
  <c r="L87" i="62"/>
  <c r="M87" i="62" s="1"/>
  <c r="L162" i="62"/>
  <c r="M162" i="62" s="1"/>
  <c r="L104" i="62"/>
  <c r="M104" i="62" s="1"/>
  <c r="L303" i="62"/>
  <c r="M303" i="62" s="1"/>
  <c r="L275" i="62"/>
  <c r="M275" i="62" s="1"/>
  <c r="L83" i="62"/>
  <c r="M83" i="62" s="1"/>
  <c r="L267" i="62"/>
  <c r="M267" i="62" s="1"/>
  <c r="L163" i="62"/>
  <c r="M163" i="62" s="1"/>
  <c r="L82" i="62"/>
  <c r="M82" i="62" s="1"/>
  <c r="L261" i="62"/>
  <c r="M261" i="62" s="1"/>
  <c r="L160" i="62"/>
  <c r="M160" i="62" s="1"/>
  <c r="L207" i="62"/>
  <c r="M207" i="62" s="1"/>
  <c r="L85" i="62"/>
  <c r="M85" i="62" s="1"/>
  <c r="L9" i="62"/>
  <c r="M9" i="62" s="1"/>
  <c r="L182" i="62"/>
  <c r="M182" i="62" s="1"/>
  <c r="L251" i="62"/>
  <c r="M251" i="62" s="1"/>
  <c r="L153" i="62"/>
  <c r="M153" i="62" s="1"/>
  <c r="L195" i="62"/>
  <c r="M195" i="62" s="1"/>
  <c r="L32" i="62"/>
  <c r="M32" i="62" s="1"/>
  <c r="L166" i="62"/>
  <c r="M166" i="62" s="1"/>
  <c r="L37" i="62"/>
  <c r="M37" i="62" s="1"/>
  <c r="L243" i="62"/>
  <c r="M243" i="62" s="1"/>
  <c r="L152" i="62"/>
  <c r="M152" i="62" s="1"/>
  <c r="L252" i="62"/>
  <c r="M252" i="62" s="1"/>
  <c r="L234" i="62"/>
  <c r="M234" i="62" s="1"/>
  <c r="L167" i="62"/>
  <c r="M167" i="62" s="1"/>
  <c r="L124" i="62"/>
  <c r="M124" i="62" s="1"/>
  <c r="L107" i="62"/>
  <c r="M107" i="62" s="1"/>
  <c r="L181" i="62"/>
  <c r="M181" i="62" s="1"/>
  <c r="L263" i="62"/>
  <c r="M263" i="62" s="1"/>
  <c r="L280" i="62"/>
  <c r="M280" i="62" s="1"/>
  <c r="L235" i="62"/>
  <c r="M235" i="62" s="1"/>
  <c r="L217" i="62"/>
  <c r="M217" i="62" s="1"/>
  <c r="L99" i="62"/>
  <c r="M99" i="62" s="1"/>
  <c r="L172" i="62"/>
  <c r="M172" i="62" s="1"/>
  <c r="L111" i="62"/>
  <c r="M111" i="62" s="1"/>
  <c r="L269" i="62"/>
  <c r="M269" i="62" s="1"/>
  <c r="L54" i="62"/>
  <c r="M54" i="62" s="1"/>
  <c r="L51" i="62"/>
  <c r="M51" i="62" s="1"/>
  <c r="L186" i="62"/>
  <c r="M186" i="62" s="1"/>
  <c r="L90" i="62"/>
  <c r="M90" i="62" s="1"/>
  <c r="L98" i="62"/>
  <c r="M98" i="62" s="1"/>
  <c r="L10" i="62"/>
  <c r="M10" i="62" s="1"/>
  <c r="L245" i="62"/>
  <c r="M245" i="62" s="1"/>
  <c r="L140" i="62"/>
  <c r="M140" i="62" s="1"/>
  <c r="L158" i="62"/>
  <c r="M158" i="62" s="1"/>
  <c r="L131" i="62"/>
  <c r="M131" i="62" s="1"/>
  <c r="L191" i="62"/>
  <c r="M191" i="62" s="1"/>
  <c r="L266" i="62"/>
  <c r="M266" i="62" s="1"/>
  <c r="L22" i="62"/>
  <c r="M22" i="62" s="1"/>
  <c r="L291" i="62"/>
  <c r="M291" i="62" s="1"/>
  <c r="L199" i="62"/>
  <c r="M199" i="62" s="1"/>
  <c r="L35" i="62"/>
  <c r="M35" i="62" s="1"/>
  <c r="L123" i="62"/>
  <c r="M123" i="62" s="1"/>
  <c r="L103" i="62"/>
  <c r="M103" i="62" s="1"/>
  <c r="L274" i="62"/>
  <c r="M274" i="62" s="1"/>
  <c r="L204" i="62"/>
  <c r="M204" i="62" s="1"/>
  <c r="L102" i="62"/>
  <c r="M102" i="62" s="1"/>
  <c r="L18" i="62"/>
  <c r="M18" i="62" s="1"/>
  <c r="L271" i="62"/>
  <c r="M271" i="62" s="1"/>
  <c r="L304" i="62"/>
  <c r="M304" i="62" s="1"/>
  <c r="L247" i="62"/>
  <c r="M247" i="62" s="1"/>
  <c r="L34" i="62"/>
  <c r="M34" i="62" s="1"/>
  <c r="L150" i="62"/>
  <c r="M150" i="62" s="1"/>
  <c r="L101" i="62"/>
  <c r="M101" i="62" s="1"/>
  <c r="L220" i="62"/>
  <c r="M220" i="62" s="1"/>
  <c r="L276" i="62"/>
  <c r="M276" i="62" s="1"/>
  <c r="L209" i="62"/>
  <c r="M209" i="62" s="1"/>
  <c r="L212" i="62"/>
  <c r="M212" i="62" s="1"/>
  <c r="L146" i="62"/>
  <c r="M146" i="62" s="1"/>
  <c r="L63" i="62"/>
  <c r="M63" i="62" s="1"/>
  <c r="L264" i="62"/>
  <c r="M264" i="62" s="1"/>
  <c r="L57" i="62"/>
  <c r="M57" i="62" s="1"/>
  <c r="L134" i="62"/>
  <c r="M134" i="62" s="1"/>
  <c r="L262" i="62"/>
  <c r="M262" i="62" s="1"/>
  <c r="L176" i="62"/>
  <c r="M176" i="62" s="1"/>
  <c r="L43" i="62"/>
  <c r="M43" i="62" s="1"/>
  <c r="L121" i="62"/>
  <c r="M121" i="62" s="1"/>
  <c r="L298" i="62"/>
  <c r="M298" i="62" s="1"/>
  <c r="L229" i="62"/>
  <c r="M229" i="62" s="1"/>
  <c r="L110" i="62"/>
  <c r="M110" i="62" s="1"/>
  <c r="L119" i="62"/>
  <c r="M119" i="62" s="1"/>
  <c r="L184" i="62"/>
  <c r="M184" i="62" s="1"/>
  <c r="L72" i="62"/>
  <c r="M72" i="62" s="1"/>
  <c r="L192" i="62"/>
  <c r="M192" i="62" s="1"/>
  <c r="L257" i="62"/>
  <c r="M257" i="62" s="1"/>
  <c r="L45" i="62"/>
  <c r="M45" i="62" s="1"/>
  <c r="L76" i="62"/>
  <c r="M76" i="62" s="1"/>
  <c r="L143" i="62"/>
  <c r="M143" i="62" s="1"/>
  <c r="L210" i="62"/>
  <c r="M210" i="62" s="1"/>
  <c r="L125" i="62"/>
  <c r="M125" i="62" s="1"/>
  <c r="L136" i="62"/>
  <c r="M136" i="62" s="1"/>
  <c r="L270" i="62"/>
  <c r="M270" i="62" s="1"/>
  <c r="L86" i="62"/>
  <c r="M86" i="62" s="1"/>
  <c r="L273" i="62"/>
  <c r="M273" i="62" s="1"/>
  <c r="L7" i="62"/>
  <c r="M7" i="62" s="1"/>
  <c r="L178" i="62"/>
  <c r="M178" i="62" s="1"/>
  <c r="L39" i="62"/>
  <c r="M39" i="62" s="1"/>
  <c r="L222" i="62"/>
  <c r="M222" i="62" s="1"/>
  <c r="L249" i="62"/>
  <c r="M249" i="62" s="1"/>
  <c r="L36" i="62"/>
  <c r="M36" i="62" s="1"/>
  <c r="L135" i="62"/>
  <c r="M135" i="62" s="1"/>
  <c r="L173" i="62"/>
  <c r="M173" i="62" s="1"/>
  <c r="L141" i="62"/>
  <c r="M141" i="62" s="1"/>
  <c r="L296" i="62"/>
  <c r="M296" i="62" s="1"/>
  <c r="L165" i="62"/>
  <c r="M165" i="62" s="1"/>
  <c r="L282" i="62"/>
  <c r="M282" i="62" s="1"/>
  <c r="L145" i="62"/>
  <c r="M145" i="62" s="1"/>
  <c r="L232" i="62"/>
  <c r="M232" i="62" s="1"/>
  <c r="L242" i="62"/>
  <c r="M242" i="62" s="1"/>
  <c r="L278" i="62"/>
  <c r="M278" i="62" s="1"/>
  <c r="L188" i="62"/>
  <c r="M188" i="62" s="1"/>
  <c r="L246" i="62"/>
  <c r="M246" i="62" s="1"/>
  <c r="L61" i="62"/>
  <c r="M61" i="62" s="1"/>
  <c r="L268" i="62"/>
  <c r="M268" i="62" s="1"/>
  <c r="L14" i="62"/>
  <c r="M14" i="62" s="1"/>
  <c r="L168" i="62"/>
  <c r="M168" i="62" s="1"/>
  <c r="L62" i="62"/>
  <c r="M62" i="62" s="1"/>
  <c r="L154" i="62"/>
  <c r="M154" i="62" s="1"/>
  <c r="L88" i="62"/>
  <c r="M88" i="62" s="1"/>
  <c r="L105" i="62"/>
  <c r="M105" i="62" s="1"/>
  <c r="L128" i="62"/>
  <c r="M128" i="62" s="1"/>
  <c r="L133" i="62"/>
  <c r="M133" i="62" s="1"/>
  <c r="L216" i="62"/>
  <c r="M216" i="62" s="1"/>
  <c r="L198" i="62"/>
  <c r="M198" i="62" s="1"/>
  <c r="L52" i="62"/>
  <c r="M52" i="62" s="1"/>
  <c r="L219" i="62"/>
  <c r="M219" i="62" s="1"/>
  <c r="L47" i="62"/>
  <c r="M47" i="62" s="1"/>
  <c r="L148" i="62"/>
  <c r="M148" i="62" s="1"/>
  <c r="L240" i="62"/>
  <c r="M240" i="62" s="1"/>
  <c r="L41" i="62"/>
  <c r="M41" i="62" s="1"/>
  <c r="L112" i="62"/>
  <c r="M112" i="62" s="1"/>
  <c r="L65" i="62"/>
  <c r="M65" i="62" s="1"/>
  <c r="L100" i="62"/>
  <c r="M100" i="62" s="1"/>
  <c r="L70" i="62"/>
  <c r="M70" i="62" s="1"/>
  <c r="L74" i="62"/>
  <c r="M74" i="62" s="1"/>
  <c r="L289" i="62"/>
  <c r="M289" i="62" s="1"/>
  <c r="L56" i="62"/>
  <c r="M56" i="62" s="1"/>
  <c r="L120" i="62"/>
  <c r="M120" i="62" s="1"/>
  <c r="L84" i="62"/>
  <c r="M84" i="62" s="1"/>
  <c r="L265" i="62"/>
  <c r="M265" i="62" s="1"/>
  <c r="L26" i="62"/>
  <c r="M26" i="62" s="1"/>
  <c r="L226" i="62"/>
  <c r="M226" i="62" s="1"/>
  <c r="L13" i="62"/>
  <c r="M13" i="62" s="1"/>
  <c r="L189" i="62"/>
  <c r="M189" i="62" s="1"/>
  <c r="L286" i="62"/>
  <c r="M286" i="62" s="1"/>
  <c r="L23" i="62"/>
  <c r="M23" i="62" s="1"/>
  <c r="L67" i="62"/>
  <c r="M67" i="62" s="1"/>
  <c r="L171" i="62"/>
  <c r="M171" i="62" s="1"/>
  <c r="L169" i="62"/>
  <c r="M169" i="62" s="1"/>
  <c r="L156" i="62"/>
  <c r="M156" i="62" s="1"/>
  <c r="L272" i="62"/>
  <c r="M272" i="62" s="1"/>
  <c r="L8" i="62"/>
  <c r="M8" i="62" s="1"/>
  <c r="L231" i="62"/>
  <c r="M231" i="62" s="1"/>
  <c r="L260" i="62"/>
  <c r="M260" i="62" s="1"/>
  <c r="L281" i="62"/>
  <c r="M281" i="62" s="1"/>
  <c r="L214" i="62"/>
  <c r="M214" i="62" s="1"/>
  <c r="L127" i="62"/>
  <c r="M127" i="62" s="1"/>
  <c r="L27" i="62"/>
  <c r="M27" i="62" s="1"/>
  <c r="L228" i="62"/>
  <c r="M228" i="62" s="1"/>
  <c r="L155" i="62"/>
  <c r="M155" i="62" s="1"/>
  <c r="L55" i="62"/>
  <c r="M55" i="62" s="1"/>
  <c r="L230" i="62"/>
  <c r="M230" i="62" s="1"/>
  <c r="L284" i="62"/>
  <c r="M284" i="62" s="1"/>
  <c r="L190" i="62"/>
  <c r="M190" i="62" s="1"/>
  <c r="L11" i="62"/>
  <c r="M11" i="62" s="1"/>
  <c r="L258" i="62"/>
  <c r="M258" i="62" s="1"/>
  <c r="L130" i="62"/>
  <c r="M130" i="62" s="1"/>
  <c r="L138" i="62"/>
  <c r="M138" i="62" s="1"/>
  <c r="L175" i="62"/>
  <c r="M175" i="62" s="1"/>
  <c r="L283" i="62"/>
  <c r="M283" i="62" s="1"/>
  <c r="L6" i="62"/>
  <c r="M6" i="62" s="1"/>
  <c r="L202" i="62"/>
  <c r="M202" i="62" s="1"/>
  <c r="L116" i="62"/>
  <c r="M116" i="62" s="1"/>
  <c r="L213" i="62"/>
  <c r="M213" i="62" s="1"/>
  <c r="L48" i="62"/>
  <c r="M48" i="62" s="1"/>
  <c r="L151" i="62"/>
  <c r="M151" i="62" s="1"/>
  <c r="L40" i="62"/>
  <c r="M40" i="62" s="1"/>
  <c r="L187" i="62"/>
  <c r="M187" i="62" s="1"/>
  <c r="L75" i="62"/>
  <c r="M75" i="62" s="1"/>
  <c r="L68" i="62"/>
  <c r="M68" i="62" s="1"/>
  <c r="L244" i="62"/>
  <c r="M244" i="62" s="1"/>
  <c r="L95" i="62"/>
  <c r="M95" i="62" s="1"/>
  <c r="L305" i="62"/>
  <c r="M305" i="62" s="1"/>
  <c r="L28" i="62"/>
  <c r="M28" i="62" s="1"/>
  <c r="L157" i="62"/>
  <c r="M157" i="62" s="1"/>
  <c r="L149" i="62"/>
  <c r="M149" i="62" s="1"/>
  <c r="L132" i="62"/>
  <c r="M132" i="62" s="1"/>
  <c r="L144" i="62"/>
  <c r="M144" i="62" s="1"/>
  <c r="L118" i="62"/>
  <c r="M118" i="62" s="1"/>
  <c r="L208" i="62"/>
  <c r="M208" i="62" s="1"/>
  <c r="L170" i="62"/>
  <c r="M170" i="62" s="1"/>
  <c r="L227" i="62"/>
  <c r="M227" i="62" s="1"/>
  <c r="L292" i="62"/>
  <c r="M292" i="62" s="1"/>
  <c r="L109" i="62"/>
  <c r="M109" i="62" s="1"/>
  <c r="L147" i="62"/>
  <c r="M147" i="62" s="1"/>
  <c r="L254" i="62"/>
  <c r="M254" i="62" s="1"/>
  <c r="L215" i="62"/>
  <c r="M215" i="62" s="1"/>
  <c r="L33" i="62"/>
  <c r="M33" i="62" s="1"/>
  <c r="L185" i="62"/>
  <c r="M185" i="62" s="1"/>
  <c r="L279" i="62"/>
  <c r="M279" i="62" s="1"/>
  <c r="L161" i="62"/>
  <c r="M161" i="62" s="1"/>
  <c r="L113" i="62"/>
  <c r="M113" i="62" s="1"/>
  <c r="L49" i="62"/>
  <c r="M49" i="62" s="1"/>
  <c r="L42" i="62"/>
  <c r="M42" i="62" s="1"/>
  <c r="L255" i="62"/>
  <c r="M255" i="62" s="1"/>
  <c r="L24" i="62"/>
  <c r="M24" i="62" s="1"/>
  <c r="L89" i="62"/>
  <c r="M89" i="62" s="1"/>
  <c r="L59" i="62"/>
  <c r="M59" i="62" s="1"/>
  <c r="L287" i="62"/>
  <c r="M287" i="62" s="1"/>
  <c r="L64" i="62"/>
  <c r="M64" i="62" s="1"/>
  <c r="L108" i="62"/>
  <c r="M108" i="62" s="1"/>
  <c r="L29" i="62"/>
  <c r="M29" i="62" s="1"/>
  <c r="L92" i="62"/>
  <c r="M92" i="62" s="1"/>
  <c r="L297" i="62"/>
  <c r="M297" i="62" s="1"/>
  <c r="L177" i="62"/>
  <c r="M177" i="62" s="1"/>
  <c r="L79" i="62"/>
  <c r="M79" i="62" s="1"/>
  <c r="L50" i="62"/>
  <c r="M50" i="62" s="1"/>
  <c r="L301" i="62"/>
  <c r="M301" i="62" s="1"/>
  <c r="L196" i="62"/>
  <c r="M196" i="62" s="1"/>
  <c r="L19" i="62"/>
  <c r="M19" i="62" s="1"/>
  <c r="L203" i="62"/>
  <c r="M203" i="62" s="1"/>
  <c r="L293" i="62"/>
  <c r="M293" i="62" s="1"/>
  <c r="L71" i="62"/>
  <c r="M71" i="62" s="1"/>
  <c r="L60" i="62"/>
  <c r="M60" i="62" s="1"/>
  <c r="L205" i="62"/>
  <c r="M205" i="62" s="1"/>
  <c r="L15" i="62"/>
  <c r="M15" i="62" s="1"/>
  <c r="L233" i="62"/>
  <c r="M233" i="62" s="1"/>
  <c r="L114" i="62"/>
  <c r="M114" i="62" s="1"/>
  <c r="L16" i="62"/>
  <c r="M16" i="62" s="1"/>
  <c r="L80" i="62"/>
  <c r="M80" i="62" s="1"/>
  <c r="L174" i="62"/>
  <c r="M174" i="62" s="1"/>
  <c r="L91" i="62"/>
  <c r="M91" i="62" s="1"/>
  <c r="L300" i="62"/>
  <c r="M300" i="62" s="1"/>
  <c r="L106" i="62"/>
  <c r="M106" i="62" s="1"/>
  <c r="L238" i="62"/>
  <c r="M238" i="62" s="1"/>
  <c r="L73" i="62"/>
  <c r="M73" i="62" s="1"/>
  <c r="L93" i="62"/>
  <c r="M93" i="62" s="1"/>
  <c r="L117" i="62"/>
  <c r="M117" i="62" s="1"/>
  <c r="L183" i="62"/>
  <c r="M183" i="62" s="1"/>
  <c r="L21" i="62"/>
  <c r="M21" i="62" s="1"/>
  <c r="L302" i="62"/>
  <c r="M302" i="62" s="1"/>
  <c r="L277" i="62"/>
  <c r="M277" i="62" s="1"/>
  <c r="L126" i="62"/>
  <c r="M126" i="62" s="1"/>
  <c r="L206" i="62"/>
  <c r="M206" i="62" s="1"/>
  <c r="L142" i="62"/>
  <c r="M142" i="62" s="1"/>
  <c r="L299" i="62"/>
  <c r="M299" i="62" s="1"/>
  <c r="L288" i="62"/>
  <c r="M288" i="62" s="1"/>
  <c r="L69" i="62"/>
  <c r="M69" i="62" s="1"/>
  <c r="L221" i="62"/>
  <c r="M221" i="62" s="1"/>
  <c r="L58" i="62"/>
  <c r="M58" i="62" s="1"/>
  <c r="L294" i="62"/>
  <c r="M294" i="62" s="1"/>
  <c r="L31" i="62"/>
  <c r="M31" i="62" s="1"/>
  <c r="L241" i="62"/>
  <c r="M241" i="62" s="1"/>
  <c r="L236" i="62"/>
  <c r="M236" i="62" s="1"/>
  <c r="L137" i="62"/>
  <c r="M137" i="62" s="1"/>
  <c r="L25" i="62"/>
  <c r="M25" i="62" s="1"/>
  <c r="L81" i="62"/>
  <c r="M81" i="62" s="1"/>
  <c r="L259" i="62"/>
  <c r="M259" i="62" s="1"/>
  <c r="L139" i="62"/>
  <c r="M139" i="62" s="1"/>
  <c r="L248" i="62"/>
  <c r="M248" i="62" s="1"/>
  <c r="L17" i="62"/>
  <c r="M17" i="62" s="1"/>
  <c r="L223" i="62"/>
  <c r="M223" i="62" s="1"/>
  <c r="L12" i="62"/>
  <c r="M12" i="62" s="1"/>
  <c r="L295" i="62"/>
  <c r="M295" i="62" s="1"/>
  <c r="L96" i="62"/>
  <c r="M96" i="62" s="1"/>
  <c r="L193" i="62"/>
  <c r="M193" i="62" s="1"/>
  <c r="L77" i="62"/>
  <c r="M77" i="62" s="1"/>
  <c r="L164" i="62"/>
  <c r="M164" i="62" s="1"/>
  <c r="L250" i="62"/>
  <c r="M250" i="62" s="1"/>
  <c r="L224" i="62"/>
  <c r="M224" i="62" s="1"/>
  <c r="L97" i="62"/>
  <c r="M97" i="62" s="1"/>
  <c r="L30" i="62"/>
  <c r="M30" i="62" s="1"/>
  <c r="L66" i="62"/>
  <c r="M66" i="62" s="1"/>
  <c r="L290" i="62"/>
  <c r="M290" i="62" s="1"/>
  <c r="L256" i="62"/>
  <c r="M256" i="62" s="1"/>
  <c r="L211" i="62"/>
  <c r="M211" i="62" s="1"/>
  <c r="L20" i="62"/>
  <c r="M20" i="62" s="1"/>
  <c r="O242" i="62"/>
  <c r="O282" i="62"/>
  <c r="O295" i="62"/>
  <c r="O249" i="62"/>
  <c r="O275" i="62"/>
  <c r="O236" i="62"/>
  <c r="O271" i="62"/>
  <c r="O256" i="62"/>
  <c r="O276" i="62"/>
  <c r="O269" i="62"/>
  <c r="O241" i="62"/>
  <c r="O258" i="62"/>
  <c r="O268" i="62"/>
  <c r="O290" i="62"/>
  <c r="O260" i="62"/>
  <c r="O231" i="62"/>
  <c r="O270" i="62"/>
  <c r="O240" i="62"/>
  <c r="O278" i="62"/>
  <c r="O232" i="62"/>
  <c r="O250" i="62"/>
  <c r="O299" i="62"/>
  <c r="O277" i="62"/>
  <c r="O244" i="62"/>
  <c r="O301" i="62"/>
  <c r="O262" i="62"/>
  <c r="O305" i="62"/>
  <c r="O235" i="62"/>
  <c r="O300" i="62"/>
  <c r="O280" i="62"/>
  <c r="O292" i="62"/>
  <c r="O264" i="62"/>
  <c r="O291" i="62"/>
  <c r="O248" i="62"/>
  <c r="O303" i="62"/>
  <c r="O272" i="62"/>
  <c r="O255" i="62"/>
  <c r="O284" i="62"/>
  <c r="O254" i="62"/>
  <c r="O273" i="62"/>
  <c r="O296" i="62"/>
  <c r="O253" i="62"/>
  <c r="O285" i="62"/>
  <c r="O293" i="62"/>
  <c r="O230" i="62"/>
  <c r="O261" i="62"/>
  <c r="O283" i="62"/>
  <c r="O243" i="62"/>
  <c r="O237" i="62"/>
  <c r="O247" i="62"/>
  <c r="O246" i="62"/>
  <c r="O239" i="62"/>
  <c r="O234" i="62"/>
  <c r="O289" i="62"/>
  <c r="O257" i="62"/>
  <c r="O294" i="62"/>
  <c r="O281" i="62"/>
  <c r="O265" i="62"/>
  <c r="O7" i="62"/>
  <c r="O252" i="62"/>
  <c r="O233" i="62"/>
  <c r="O267" i="62"/>
  <c r="O297" i="62"/>
  <c r="O304" i="62"/>
  <c r="O286" i="62"/>
  <c r="O298" i="62"/>
  <c r="O302" i="62"/>
  <c r="O245" i="62"/>
  <c r="O238" i="62"/>
  <c r="O279" i="62"/>
  <c r="O251" i="62"/>
  <c r="O263" i="62"/>
  <c r="O229" i="62"/>
  <c r="O259" i="62"/>
  <c r="O287" i="62"/>
  <c r="O274" i="62"/>
  <c r="O266" i="62"/>
  <c r="O79" i="62"/>
  <c r="O191" i="62"/>
  <c r="O67" i="62"/>
  <c r="O288" i="62"/>
  <c r="O202" i="62"/>
  <c r="O22" i="62"/>
  <c r="O31" i="62"/>
  <c r="O53" i="62"/>
  <c r="O25" i="62"/>
  <c r="O92" i="62"/>
  <c r="O21" i="62"/>
  <c r="O88" i="62"/>
  <c r="O170" i="62"/>
  <c r="O135" i="62"/>
  <c r="O159" i="62"/>
  <c r="O35" i="62"/>
  <c r="O136" i="62"/>
  <c r="O37" i="62"/>
  <c r="O133" i="62"/>
  <c r="O207" i="62"/>
  <c r="O146" i="62"/>
  <c r="O51" i="62"/>
  <c r="O192" i="62"/>
  <c r="O61" i="62"/>
  <c r="O9" i="62"/>
  <c r="O106" i="62"/>
  <c r="O138" i="62"/>
  <c r="O116" i="62"/>
  <c r="O128" i="62"/>
  <c r="O143" i="62"/>
  <c r="O40" i="62"/>
  <c r="O168" i="62"/>
  <c r="O204" i="62"/>
  <c r="O127" i="62"/>
  <c r="O169" i="62"/>
  <c r="O118" i="62"/>
  <c r="O164" i="62"/>
  <c r="O214" i="62"/>
  <c r="O85" i="62"/>
  <c r="O213" i="62"/>
  <c r="O16" i="62"/>
  <c r="O142" i="62"/>
  <c r="O183" i="62"/>
  <c r="O24" i="62"/>
  <c r="O103" i="62"/>
  <c r="O94" i="62"/>
  <c r="O201" i="62"/>
  <c r="O131" i="62"/>
  <c r="O160" i="62"/>
  <c r="O120" i="62"/>
  <c r="O113" i="62"/>
  <c r="O66" i="62"/>
  <c r="O47" i="62"/>
  <c r="O117" i="62"/>
  <c r="O190" i="62"/>
  <c r="O26" i="62"/>
  <c r="O186" i="62"/>
  <c r="O41" i="62"/>
  <c r="O199" i="62"/>
  <c r="O102" i="62"/>
  <c r="O149" i="62"/>
  <c r="O52" i="62"/>
  <c r="O210" i="62"/>
  <c r="O176" i="62"/>
  <c r="O71" i="62"/>
  <c r="O175" i="62"/>
  <c r="O78" i="62"/>
  <c r="O182" i="62"/>
  <c r="O111" i="62"/>
  <c r="O132" i="62"/>
  <c r="O227" i="62"/>
  <c r="O152" i="62"/>
  <c r="O75" i="62"/>
  <c r="O211" i="62"/>
  <c r="O141" i="62"/>
  <c r="O124" i="62"/>
  <c r="O157" i="62"/>
  <c r="O73" i="62"/>
  <c r="O58" i="62"/>
  <c r="O137" i="62"/>
  <c r="O70" i="62"/>
  <c r="O178" i="62"/>
  <c r="O189" i="62"/>
  <c r="O109" i="62"/>
  <c r="O217" i="62"/>
  <c r="O104" i="62"/>
  <c r="O154" i="62"/>
  <c r="O100" i="62"/>
  <c r="O125" i="62"/>
  <c r="O167" i="62"/>
  <c r="O196" i="62"/>
  <c r="O177" i="62"/>
  <c r="O11" i="62"/>
  <c r="O206" i="62"/>
  <c r="O194" i="62"/>
  <c r="O147" i="62"/>
  <c r="O151" i="62"/>
  <c r="O87" i="62"/>
  <c r="O224" i="62"/>
  <c r="O221" i="62"/>
  <c r="O158" i="62"/>
  <c r="O12" i="62"/>
  <c r="O181" i="62"/>
  <c r="O225" i="62"/>
  <c r="O212" i="62"/>
  <c r="O34" i="62"/>
  <c r="O15" i="62"/>
  <c r="O77" i="62"/>
  <c r="O119" i="62"/>
  <c r="O123" i="62"/>
  <c r="O90" i="62"/>
  <c r="O220" i="62"/>
  <c r="O148" i="62"/>
  <c r="O89" i="62"/>
  <c r="O218" i="62"/>
  <c r="O165" i="62"/>
  <c r="O27" i="62"/>
  <c r="O223" i="62"/>
  <c r="O222" i="62"/>
  <c r="O10" i="62"/>
  <c r="O184" i="62"/>
  <c r="O161" i="62"/>
  <c r="O228" i="62"/>
  <c r="O50" i="62"/>
  <c r="O43" i="62"/>
  <c r="O29" i="62"/>
  <c r="O108" i="62"/>
  <c r="O126" i="62"/>
  <c r="O57" i="62"/>
  <c r="O45" i="62"/>
  <c r="O72" i="62"/>
  <c r="O185" i="62"/>
  <c r="O48" i="62"/>
  <c r="O205" i="62"/>
  <c r="O188" i="62"/>
  <c r="O81" i="62"/>
  <c r="O203" i="62"/>
  <c r="O13" i="62"/>
  <c r="O83" i="62"/>
  <c r="O98" i="62"/>
  <c r="O122" i="62"/>
  <c r="O215" i="62"/>
  <c r="O209" i="62"/>
  <c r="O200" i="62"/>
  <c r="O174" i="62"/>
  <c r="O96" i="62"/>
  <c r="O19" i="62"/>
  <c r="O46" i="62"/>
  <c r="O219" i="62"/>
  <c r="O105" i="62"/>
  <c r="O91" i="62"/>
  <c r="O153" i="62"/>
  <c r="O82" i="62"/>
  <c r="O80" i="62"/>
  <c r="O84" i="62"/>
  <c r="O99" i="62"/>
  <c r="O156" i="62"/>
  <c r="O64" i="62"/>
  <c r="O134" i="62"/>
  <c r="O150" i="62"/>
  <c r="O23" i="62"/>
  <c r="O68" i="62"/>
  <c r="O112" i="62"/>
  <c r="O195" i="62"/>
  <c r="O193" i="62"/>
  <c r="O44" i="62"/>
  <c r="O115" i="62"/>
  <c r="O18" i="62"/>
  <c r="O171" i="62"/>
  <c r="O20" i="62"/>
  <c r="O28" i="62"/>
  <c r="O74" i="62"/>
  <c r="O56" i="62"/>
  <c r="O63" i="62"/>
  <c r="O59" i="62"/>
  <c r="O179" i="62"/>
  <c r="O197" i="62"/>
  <c r="O101" i="62"/>
  <c r="O14" i="62"/>
  <c r="O163" i="62"/>
  <c r="O95" i="62"/>
  <c r="O33" i="62"/>
  <c r="O162" i="62"/>
  <c r="O140" i="62"/>
  <c r="O130" i="62"/>
  <c r="O17" i="62"/>
  <c r="O216" i="62"/>
  <c r="O42" i="62"/>
  <c r="O54" i="62"/>
  <c r="O180" i="62"/>
  <c r="O173" i="62"/>
  <c r="O30" i="62"/>
  <c r="O166" i="62"/>
  <c r="O208" i="62"/>
  <c r="O155" i="62"/>
  <c r="O121" i="62"/>
  <c r="O226" i="62"/>
  <c r="O60" i="62"/>
  <c r="O38" i="62"/>
  <c r="O129" i="62"/>
  <c r="O36" i="62"/>
  <c r="O62" i="62"/>
  <c r="O107" i="62"/>
  <c r="O55" i="62"/>
  <c r="O144" i="62"/>
  <c r="O86" i="62"/>
  <c r="O39" i="62"/>
  <c r="O69" i="62"/>
  <c r="O97" i="62"/>
  <c r="O187" i="62"/>
  <c r="O145" i="62"/>
  <c r="O139" i="62"/>
  <c r="O76" i="62"/>
  <c r="O110" i="62"/>
  <c r="O172" i="62"/>
  <c r="O114" i="62"/>
  <c r="O8" i="62"/>
  <c r="O198" i="62"/>
  <c r="O65" i="62"/>
  <c r="O32" i="62"/>
  <c r="O49" i="62"/>
  <c r="Q93" i="62"/>
  <c r="T93" i="62"/>
  <c r="S93" i="62"/>
  <c r="R93" i="62"/>
  <c r="T6" i="62"/>
  <c r="S6" i="62"/>
  <c r="Q6" i="62"/>
  <c r="R6" i="62"/>
  <c r="Q65" i="62" l="1"/>
  <c r="T65" i="62"/>
  <c r="R65" i="62"/>
  <c r="S65" i="62"/>
  <c r="T145" i="62"/>
  <c r="R145" i="62"/>
  <c r="Q145" i="62"/>
  <c r="S145" i="62"/>
  <c r="R107" i="62"/>
  <c r="Q107" i="62"/>
  <c r="T107" i="62"/>
  <c r="S107" i="62"/>
  <c r="R155" i="62"/>
  <c r="S155" i="62"/>
  <c r="Q155" i="62"/>
  <c r="T155" i="62"/>
  <c r="R216" i="62"/>
  <c r="S216" i="62"/>
  <c r="T216" i="62"/>
  <c r="Q216" i="62"/>
  <c r="R14" i="62"/>
  <c r="Q14" i="62"/>
  <c r="T14" i="62"/>
  <c r="S14" i="62"/>
  <c r="T28" i="62"/>
  <c r="S28" i="62"/>
  <c r="R28" i="62"/>
  <c r="Q28" i="62"/>
  <c r="T112" i="62"/>
  <c r="S112" i="62"/>
  <c r="R112" i="62"/>
  <c r="Q112" i="62"/>
  <c r="T84" i="62"/>
  <c r="S84" i="62"/>
  <c r="R84" i="62"/>
  <c r="Q84" i="62"/>
  <c r="Q19" i="62"/>
  <c r="S19" i="62"/>
  <c r="R19" i="62"/>
  <c r="T19" i="62"/>
  <c r="R83" i="62"/>
  <c r="T83" i="62"/>
  <c r="S83" i="62"/>
  <c r="Q83" i="62"/>
  <c r="T72" i="62"/>
  <c r="R72" i="62"/>
  <c r="Q72" i="62"/>
  <c r="S72" i="62"/>
  <c r="Q228" i="62"/>
  <c r="S228" i="62"/>
  <c r="T228" i="62"/>
  <c r="R228" i="62"/>
  <c r="Q218" i="62"/>
  <c r="R218" i="62"/>
  <c r="S218" i="62"/>
  <c r="T218" i="62"/>
  <c r="S15" i="62"/>
  <c r="T15" i="62"/>
  <c r="R15" i="62"/>
  <c r="Q15" i="62"/>
  <c r="Q224" i="62"/>
  <c r="R224" i="62"/>
  <c r="T224" i="62"/>
  <c r="S224" i="62"/>
  <c r="Q196" i="62"/>
  <c r="T196" i="62"/>
  <c r="S196" i="62"/>
  <c r="R196" i="62"/>
  <c r="T189" i="62"/>
  <c r="Q189" i="62"/>
  <c r="S189" i="62"/>
  <c r="R189" i="62"/>
  <c r="S141" i="62"/>
  <c r="R141" i="62"/>
  <c r="T141" i="62"/>
  <c r="Q141" i="62"/>
  <c r="R78" i="62"/>
  <c r="T78" i="62"/>
  <c r="S78" i="62"/>
  <c r="Q78" i="62"/>
  <c r="T199" i="62"/>
  <c r="R199" i="62"/>
  <c r="S199" i="62"/>
  <c r="Q199" i="62"/>
  <c r="T113" i="62"/>
  <c r="R113" i="62"/>
  <c r="S113" i="62"/>
  <c r="Q113" i="62"/>
  <c r="R183" i="62"/>
  <c r="Q183" i="62"/>
  <c r="T183" i="62"/>
  <c r="S183" i="62"/>
  <c r="T169" i="62"/>
  <c r="S169" i="62"/>
  <c r="R169" i="62"/>
  <c r="Q169" i="62"/>
  <c r="R138" i="62"/>
  <c r="Q138" i="62"/>
  <c r="T138" i="62"/>
  <c r="S138" i="62"/>
  <c r="S133" i="62"/>
  <c r="Q133" i="62"/>
  <c r="R133" i="62"/>
  <c r="T133" i="62"/>
  <c r="S21" i="62"/>
  <c r="R21" i="62"/>
  <c r="T21" i="62"/>
  <c r="Q21" i="62"/>
  <c r="T67" i="62"/>
  <c r="S67" i="62"/>
  <c r="R67" i="62"/>
  <c r="Q67" i="62"/>
  <c r="T263" i="62"/>
  <c r="R263" i="62"/>
  <c r="S263" i="62"/>
  <c r="Q263" i="62"/>
  <c r="T304" i="62"/>
  <c r="R304" i="62"/>
  <c r="S304" i="62"/>
  <c r="Q304" i="62"/>
  <c r="T294" i="62"/>
  <c r="S294" i="62"/>
  <c r="R294" i="62"/>
  <c r="Q294" i="62"/>
  <c r="S243" i="62"/>
  <c r="R243" i="62"/>
  <c r="Q243" i="62"/>
  <c r="T243" i="62"/>
  <c r="R273" i="62"/>
  <c r="Q273" i="62"/>
  <c r="T273" i="62"/>
  <c r="S273" i="62"/>
  <c r="Q264" i="62"/>
  <c r="S264" i="62"/>
  <c r="R264" i="62"/>
  <c r="T264" i="62"/>
  <c r="T244" i="62"/>
  <c r="S244" i="62"/>
  <c r="Q244" i="62"/>
  <c r="R244" i="62"/>
  <c r="Q231" i="62"/>
  <c r="R231" i="62"/>
  <c r="T231" i="62"/>
  <c r="S231" i="62"/>
  <c r="R256" i="62"/>
  <c r="Q256" i="62"/>
  <c r="T256" i="62"/>
  <c r="S256" i="62"/>
  <c r="R198" i="62"/>
  <c r="Q198" i="62"/>
  <c r="S198" i="62"/>
  <c r="T198" i="62"/>
  <c r="R187" i="62"/>
  <c r="Q187" i="62"/>
  <c r="T187" i="62"/>
  <c r="S187" i="62"/>
  <c r="R62" i="62"/>
  <c r="S62" i="62"/>
  <c r="Q62" i="62"/>
  <c r="T62" i="62"/>
  <c r="R208" i="62"/>
  <c r="S208" i="62"/>
  <c r="Q208" i="62"/>
  <c r="T208" i="62"/>
  <c r="S17" i="62"/>
  <c r="R17" i="62"/>
  <c r="T17" i="62"/>
  <c r="Q17" i="62"/>
  <c r="R101" i="62"/>
  <c r="Q101" i="62"/>
  <c r="T101" i="62"/>
  <c r="S101" i="62"/>
  <c r="T20" i="62"/>
  <c r="S20" i="62"/>
  <c r="Q20" i="62"/>
  <c r="R20" i="62"/>
  <c r="T68" i="62"/>
  <c r="Q68" i="62"/>
  <c r="R68" i="62"/>
  <c r="S68" i="62"/>
  <c r="S80" i="62"/>
  <c r="Q80" i="62"/>
  <c r="R80" i="62"/>
  <c r="T80" i="62"/>
  <c r="S96" i="62"/>
  <c r="Q96" i="62"/>
  <c r="T96" i="62"/>
  <c r="R96" i="62"/>
  <c r="R13" i="62"/>
  <c r="S13" i="62"/>
  <c r="T13" i="62"/>
  <c r="Q13" i="62"/>
  <c r="T45" i="62"/>
  <c r="R45" i="62"/>
  <c r="S45" i="62"/>
  <c r="Q45" i="62"/>
  <c r="T161" i="62"/>
  <c r="Q161" i="62"/>
  <c r="R161" i="62"/>
  <c r="S161" i="62"/>
  <c r="T89" i="62"/>
  <c r="R89" i="62"/>
  <c r="S89" i="62"/>
  <c r="Q89" i="62"/>
  <c r="T34" i="62"/>
  <c r="R34" i="62"/>
  <c r="S34" i="62"/>
  <c r="Q34" i="62"/>
  <c r="S87" i="62"/>
  <c r="Q87" i="62"/>
  <c r="T87" i="62"/>
  <c r="R87" i="62"/>
  <c r="Q167" i="62"/>
  <c r="S167" i="62"/>
  <c r="T167" i="62"/>
  <c r="R167" i="62"/>
  <c r="S178" i="62"/>
  <c r="T178" i="62"/>
  <c r="R178" i="62"/>
  <c r="Q178" i="62"/>
  <c r="S211" i="62"/>
  <c r="R211" i="62"/>
  <c r="Q211" i="62"/>
  <c r="T211" i="62"/>
  <c r="T175" i="62"/>
  <c r="S175" i="62"/>
  <c r="R175" i="62"/>
  <c r="Q175" i="62"/>
  <c r="S41" i="62"/>
  <c r="R41" i="62"/>
  <c r="T41" i="62"/>
  <c r="Q41" i="62"/>
  <c r="R120" i="62"/>
  <c r="Q120" i="62"/>
  <c r="T120" i="62"/>
  <c r="S120" i="62"/>
  <c r="S142" i="62"/>
  <c r="R142" i="62"/>
  <c r="Q142" i="62"/>
  <c r="T142" i="62"/>
  <c r="R127" i="62"/>
  <c r="Q127" i="62"/>
  <c r="T127" i="62"/>
  <c r="S127" i="62"/>
  <c r="Q106" i="62"/>
  <c r="S106" i="62"/>
  <c r="T106" i="62"/>
  <c r="R106" i="62"/>
  <c r="R37" i="62"/>
  <c r="T37" i="62"/>
  <c r="S37" i="62"/>
  <c r="Q37" i="62"/>
  <c r="T92" i="62"/>
  <c r="R92" i="62"/>
  <c r="S92" i="62"/>
  <c r="Q92" i="62"/>
  <c r="Q191" i="62"/>
  <c r="S191" i="62"/>
  <c r="R191" i="62"/>
  <c r="T191" i="62"/>
  <c r="R251" i="62"/>
  <c r="T251" i="62"/>
  <c r="S251" i="62"/>
  <c r="Q251" i="62"/>
  <c r="R297" i="62"/>
  <c r="T297" i="62"/>
  <c r="S297" i="62"/>
  <c r="Q297" i="62"/>
  <c r="R257" i="62"/>
  <c r="S257" i="62"/>
  <c r="Q257" i="62"/>
  <c r="T257" i="62"/>
  <c r="T283" i="62"/>
  <c r="S283" i="62"/>
  <c r="R283" i="62"/>
  <c r="Q283" i="62"/>
  <c r="S254" i="62"/>
  <c r="R254" i="62"/>
  <c r="T254" i="62"/>
  <c r="Q254" i="62"/>
  <c r="T292" i="62"/>
  <c r="R292" i="62"/>
  <c r="S292" i="62"/>
  <c r="Q292" i="62"/>
  <c r="T277" i="62"/>
  <c r="Q277" i="62"/>
  <c r="S277" i="62"/>
  <c r="R277" i="62"/>
  <c r="R260" i="62"/>
  <c r="S260" i="62"/>
  <c r="Q260" i="62"/>
  <c r="T260" i="62"/>
  <c r="S271" i="62"/>
  <c r="R271" i="62"/>
  <c r="Q271" i="62"/>
  <c r="T271" i="62"/>
  <c r="S8" i="62"/>
  <c r="R8" i="62"/>
  <c r="T8" i="62"/>
  <c r="Q8" i="62"/>
  <c r="S97" i="62"/>
  <c r="Q97" i="62"/>
  <c r="T97" i="62"/>
  <c r="R97" i="62"/>
  <c r="T36" i="62"/>
  <c r="R36" i="62"/>
  <c r="S36" i="62"/>
  <c r="Q36" i="62"/>
  <c r="T166" i="62"/>
  <c r="S166" i="62"/>
  <c r="Q166" i="62"/>
  <c r="R166" i="62"/>
  <c r="S130" i="62"/>
  <c r="R130" i="62"/>
  <c r="Q130" i="62"/>
  <c r="T130" i="62"/>
  <c r="T197" i="62"/>
  <c r="R197" i="62"/>
  <c r="Q197" i="62"/>
  <c r="S197" i="62"/>
  <c r="S171" i="62"/>
  <c r="T171" i="62"/>
  <c r="R171" i="62"/>
  <c r="Q171" i="62"/>
  <c r="Q23" i="62"/>
  <c r="T23" i="62"/>
  <c r="S23" i="62"/>
  <c r="R23" i="62"/>
  <c r="Q82" i="62"/>
  <c r="T82" i="62"/>
  <c r="S82" i="62"/>
  <c r="R82" i="62"/>
  <c r="T174" i="62"/>
  <c r="Q174" i="62"/>
  <c r="S174" i="62"/>
  <c r="R174" i="62"/>
  <c r="Q203" i="62"/>
  <c r="S203" i="62"/>
  <c r="T203" i="62"/>
  <c r="R203" i="62"/>
  <c r="R57" i="62"/>
  <c r="T57" i="62"/>
  <c r="Q57" i="62"/>
  <c r="S57" i="62"/>
  <c r="Q184" i="62"/>
  <c r="R184" i="62"/>
  <c r="T184" i="62"/>
  <c r="S184" i="62"/>
  <c r="T148" i="62"/>
  <c r="S148" i="62"/>
  <c r="Q148" i="62"/>
  <c r="R148" i="62"/>
  <c r="Q212" i="62"/>
  <c r="R212" i="62"/>
  <c r="S212" i="62"/>
  <c r="T212" i="62"/>
  <c r="Q151" i="62"/>
  <c r="T151" i="62"/>
  <c r="S151" i="62"/>
  <c r="R151" i="62"/>
  <c r="T125" i="62"/>
  <c r="Q125" i="62"/>
  <c r="S125" i="62"/>
  <c r="R125" i="62"/>
  <c r="R70" i="62"/>
  <c r="S70" i="62"/>
  <c r="T70" i="62"/>
  <c r="Q70" i="62"/>
  <c r="Q75" i="62"/>
  <c r="T75" i="62"/>
  <c r="S75" i="62"/>
  <c r="R75" i="62"/>
  <c r="R71" i="62"/>
  <c r="T71" i="62"/>
  <c r="Q71" i="62"/>
  <c r="S71" i="62"/>
  <c r="S186" i="62"/>
  <c r="R186" i="62"/>
  <c r="T186" i="62"/>
  <c r="Q186" i="62"/>
  <c r="T160" i="62"/>
  <c r="S160" i="62"/>
  <c r="R160" i="62"/>
  <c r="Q160" i="62"/>
  <c r="S16" i="62"/>
  <c r="T16" i="62"/>
  <c r="Q16" i="62"/>
  <c r="R16" i="62"/>
  <c r="Q204" i="62"/>
  <c r="T204" i="62"/>
  <c r="R204" i="62"/>
  <c r="S204" i="62"/>
  <c r="T9" i="62"/>
  <c r="S9" i="62"/>
  <c r="R9" i="62"/>
  <c r="Q9" i="62"/>
  <c r="Q136" i="62"/>
  <c r="S136" i="62"/>
  <c r="T136" i="62"/>
  <c r="R136" i="62"/>
  <c r="R25" i="62"/>
  <c r="Q25" i="62"/>
  <c r="S25" i="62"/>
  <c r="T25" i="62"/>
  <c r="S79" i="62"/>
  <c r="R79" i="62"/>
  <c r="Q79" i="62"/>
  <c r="T79" i="62"/>
  <c r="T279" i="62"/>
  <c r="R279" i="62"/>
  <c r="S279" i="62"/>
  <c r="Q279" i="62"/>
  <c r="S267" i="62"/>
  <c r="R267" i="62"/>
  <c r="T267" i="62"/>
  <c r="Q267" i="62"/>
  <c r="R289" i="62"/>
  <c r="Q289" i="62"/>
  <c r="T289" i="62"/>
  <c r="S289" i="62"/>
  <c r="Q261" i="62"/>
  <c r="R261" i="62"/>
  <c r="T261" i="62"/>
  <c r="S261" i="62"/>
  <c r="Q284" i="62"/>
  <c r="S284" i="62"/>
  <c r="R284" i="62"/>
  <c r="T284" i="62"/>
  <c r="S280" i="62"/>
  <c r="T280" i="62"/>
  <c r="R280" i="62"/>
  <c r="Q280" i="62"/>
  <c r="T299" i="62"/>
  <c r="S299" i="62"/>
  <c r="R299" i="62"/>
  <c r="Q299" i="62"/>
  <c r="S290" i="62"/>
  <c r="T290" i="62"/>
  <c r="R290" i="62"/>
  <c r="Q290" i="62"/>
  <c r="Q236" i="62"/>
  <c r="T236" i="62"/>
  <c r="S236" i="62"/>
  <c r="R236" i="62"/>
  <c r="T114" i="62"/>
  <c r="R114" i="62"/>
  <c r="Q114" i="62"/>
  <c r="S114" i="62"/>
  <c r="R69" i="62"/>
  <c r="T69" i="62"/>
  <c r="Q69" i="62"/>
  <c r="S69" i="62"/>
  <c r="T129" i="62"/>
  <c r="R129" i="62"/>
  <c r="Q129" i="62"/>
  <c r="S129" i="62"/>
  <c r="R30" i="62"/>
  <c r="S30" i="62"/>
  <c r="Q30" i="62"/>
  <c r="T30" i="62"/>
  <c r="T140" i="62"/>
  <c r="R140" i="62"/>
  <c r="Q140" i="62"/>
  <c r="S140" i="62"/>
  <c r="S179" i="62"/>
  <c r="R179" i="62"/>
  <c r="Q179" i="62"/>
  <c r="T179" i="62"/>
  <c r="T18" i="62"/>
  <c r="S18" i="62"/>
  <c r="R18" i="62"/>
  <c r="Q18" i="62"/>
  <c r="S150" i="62"/>
  <c r="Q150" i="62"/>
  <c r="R150" i="62"/>
  <c r="T150" i="62"/>
  <c r="T153" i="62"/>
  <c r="S153" i="62"/>
  <c r="R153" i="62"/>
  <c r="Q153" i="62"/>
  <c r="R200" i="62"/>
  <c r="Q200" i="62"/>
  <c r="T200" i="62"/>
  <c r="S200" i="62"/>
  <c r="S81" i="62"/>
  <c r="Q81" i="62"/>
  <c r="T81" i="62"/>
  <c r="R81" i="62"/>
  <c r="S126" i="62"/>
  <c r="T126" i="62"/>
  <c r="R126" i="62"/>
  <c r="Q126" i="62"/>
  <c r="R10" i="62"/>
  <c r="S10" i="62"/>
  <c r="Q10" i="62"/>
  <c r="T10" i="62"/>
  <c r="S220" i="62"/>
  <c r="R220" i="62"/>
  <c r="T220" i="62"/>
  <c r="Q220" i="62"/>
  <c r="R225" i="62"/>
  <c r="Q225" i="62"/>
  <c r="T225" i="62"/>
  <c r="S225" i="62"/>
  <c r="T147" i="62"/>
  <c r="R147" i="62"/>
  <c r="S147" i="62"/>
  <c r="Q147" i="62"/>
  <c r="T100" i="62"/>
  <c r="S100" i="62"/>
  <c r="R100" i="62"/>
  <c r="Q100" i="62"/>
  <c r="T137" i="62"/>
  <c r="R137" i="62"/>
  <c r="Q137" i="62"/>
  <c r="S137" i="62"/>
  <c r="Q152" i="62"/>
  <c r="S152" i="62"/>
  <c r="T152" i="62"/>
  <c r="R152" i="62"/>
  <c r="R176" i="62"/>
  <c r="Q176" i="62"/>
  <c r="T176" i="62"/>
  <c r="S176" i="62"/>
  <c r="R26" i="62"/>
  <c r="Q26" i="62"/>
  <c r="T26" i="62"/>
  <c r="S26" i="62"/>
  <c r="R131" i="62"/>
  <c r="S131" i="62"/>
  <c r="T131" i="62"/>
  <c r="Q131" i="62"/>
  <c r="R213" i="62"/>
  <c r="Q213" i="62"/>
  <c r="T213" i="62"/>
  <c r="S213" i="62"/>
  <c r="R168" i="62"/>
  <c r="T168" i="62"/>
  <c r="Q168" i="62"/>
  <c r="S168" i="62"/>
  <c r="R61" i="62"/>
  <c r="S61" i="62"/>
  <c r="Q61" i="62"/>
  <c r="T61" i="62"/>
  <c r="T35" i="62"/>
  <c r="R35" i="62"/>
  <c r="Q35" i="62"/>
  <c r="S35" i="62"/>
  <c r="R53" i="62"/>
  <c r="T53" i="62"/>
  <c r="S53" i="62"/>
  <c r="Q53" i="62"/>
  <c r="T266" i="62"/>
  <c r="S266" i="62"/>
  <c r="R266" i="62"/>
  <c r="Q266" i="62"/>
  <c r="S238" i="62"/>
  <c r="Q238" i="62"/>
  <c r="T238" i="62"/>
  <c r="R238" i="62"/>
  <c r="T233" i="62"/>
  <c r="S233" i="62"/>
  <c r="Q233" i="62"/>
  <c r="R233" i="62"/>
  <c r="Q234" i="62"/>
  <c r="S234" i="62"/>
  <c r="T234" i="62"/>
  <c r="R234" i="62"/>
  <c r="T230" i="62"/>
  <c r="S230" i="62"/>
  <c r="R230" i="62"/>
  <c r="Q230" i="62"/>
  <c r="T255" i="62"/>
  <c r="Q255" i="62"/>
  <c r="S255" i="62"/>
  <c r="R255" i="62"/>
  <c r="R300" i="62"/>
  <c r="S300" i="62"/>
  <c r="Q300" i="62"/>
  <c r="T300" i="62"/>
  <c r="S250" i="62"/>
  <c r="R250" i="62"/>
  <c r="Q250" i="62"/>
  <c r="T250" i="62"/>
  <c r="R268" i="62"/>
  <c r="Q268" i="62"/>
  <c r="T268" i="62"/>
  <c r="S268" i="62"/>
  <c r="S275" i="62"/>
  <c r="R275" i="62"/>
  <c r="Q275" i="62"/>
  <c r="T275" i="62"/>
  <c r="S172" i="62"/>
  <c r="T172" i="62"/>
  <c r="Q172" i="62"/>
  <c r="R172" i="62"/>
  <c r="R39" i="62"/>
  <c r="Q39" i="62"/>
  <c r="T39" i="62"/>
  <c r="S39" i="62"/>
  <c r="Q38" i="62"/>
  <c r="R38" i="62"/>
  <c r="T38" i="62"/>
  <c r="S38" i="62"/>
  <c r="Q173" i="62"/>
  <c r="S173" i="62"/>
  <c r="T173" i="62"/>
  <c r="R173" i="62"/>
  <c r="S162" i="62"/>
  <c r="R162" i="62"/>
  <c r="Q162" i="62"/>
  <c r="T162" i="62"/>
  <c r="T59" i="62"/>
  <c r="R59" i="62"/>
  <c r="S59" i="62"/>
  <c r="Q59" i="62"/>
  <c r="R115" i="62"/>
  <c r="T115" i="62"/>
  <c r="S115" i="62"/>
  <c r="Q115" i="62"/>
  <c r="S134" i="62"/>
  <c r="T134" i="62"/>
  <c r="R134" i="62"/>
  <c r="Q134" i="62"/>
  <c r="S91" i="62"/>
  <c r="R91" i="62"/>
  <c r="Q91" i="62"/>
  <c r="T91" i="62"/>
  <c r="Q209" i="62"/>
  <c r="T209" i="62"/>
  <c r="S209" i="62"/>
  <c r="R209" i="62"/>
  <c r="T188" i="62"/>
  <c r="S188" i="62"/>
  <c r="Q188" i="62"/>
  <c r="R188" i="62"/>
  <c r="T108" i="62"/>
  <c r="R108" i="62"/>
  <c r="S108" i="62"/>
  <c r="Q108" i="62"/>
  <c r="S222" i="62"/>
  <c r="Q222" i="62"/>
  <c r="T222" i="62"/>
  <c r="R222" i="62"/>
  <c r="Q90" i="62"/>
  <c r="S90" i="62"/>
  <c r="R90" i="62"/>
  <c r="T90" i="62"/>
  <c r="Q181" i="62"/>
  <c r="S181" i="62"/>
  <c r="R181" i="62"/>
  <c r="T181" i="62"/>
  <c r="S194" i="62"/>
  <c r="T194" i="62"/>
  <c r="Q194" i="62"/>
  <c r="R194" i="62"/>
  <c r="R154" i="62"/>
  <c r="T154" i="62"/>
  <c r="S154" i="62"/>
  <c r="Q154" i="62"/>
  <c r="Q58" i="62"/>
  <c r="T58" i="62"/>
  <c r="S58" i="62"/>
  <c r="R58" i="62"/>
  <c r="S227" i="62"/>
  <c r="T227" i="62"/>
  <c r="Q227" i="62"/>
  <c r="R227" i="62"/>
  <c r="T210" i="62"/>
  <c r="Q210" i="62"/>
  <c r="S210" i="62"/>
  <c r="R210" i="62"/>
  <c r="T190" i="62"/>
  <c r="R190" i="62"/>
  <c r="Q190" i="62"/>
  <c r="S190" i="62"/>
  <c r="R201" i="62"/>
  <c r="Q201" i="62"/>
  <c r="T201" i="62"/>
  <c r="S201" i="62"/>
  <c r="T85" i="62"/>
  <c r="R85" i="62"/>
  <c r="S85" i="62"/>
  <c r="Q85" i="62"/>
  <c r="S40" i="62"/>
  <c r="R40" i="62"/>
  <c r="T40" i="62"/>
  <c r="Q40" i="62"/>
  <c r="Q192" i="62"/>
  <c r="T192" i="62"/>
  <c r="S192" i="62"/>
  <c r="R192" i="62"/>
  <c r="R159" i="62"/>
  <c r="T159" i="62"/>
  <c r="S159" i="62"/>
  <c r="Q159" i="62"/>
  <c r="Q31" i="62"/>
  <c r="S31" i="62"/>
  <c r="T31" i="62"/>
  <c r="R31" i="62"/>
  <c r="T274" i="62"/>
  <c r="Q274" i="62"/>
  <c r="S274" i="62"/>
  <c r="R274" i="62"/>
  <c r="Q245" i="62"/>
  <c r="T245" i="62"/>
  <c r="S245" i="62"/>
  <c r="R245" i="62"/>
  <c r="R252" i="62"/>
  <c r="S252" i="62"/>
  <c r="T252" i="62"/>
  <c r="Q252" i="62"/>
  <c r="T239" i="62"/>
  <c r="Q239" i="62"/>
  <c r="S239" i="62"/>
  <c r="R239" i="62"/>
  <c r="Q293" i="62"/>
  <c r="T293" i="62"/>
  <c r="S293" i="62"/>
  <c r="R293" i="62"/>
  <c r="S272" i="62"/>
  <c r="R272" i="62"/>
  <c r="Q272" i="62"/>
  <c r="T272" i="62"/>
  <c r="S235" i="62"/>
  <c r="T235" i="62"/>
  <c r="Q235" i="62"/>
  <c r="R235" i="62"/>
  <c r="R232" i="62"/>
  <c r="S232" i="62"/>
  <c r="Q232" i="62"/>
  <c r="T232" i="62"/>
  <c r="S258" i="62"/>
  <c r="T258" i="62"/>
  <c r="R258" i="62"/>
  <c r="Q258" i="62"/>
  <c r="T249" i="62"/>
  <c r="S249" i="62"/>
  <c r="R249" i="62"/>
  <c r="Q249" i="62"/>
  <c r="S110" i="62"/>
  <c r="Q110" i="62"/>
  <c r="R110" i="62"/>
  <c r="T110" i="62"/>
  <c r="S86" i="62"/>
  <c r="T86" i="62"/>
  <c r="R86" i="62"/>
  <c r="Q86" i="62"/>
  <c r="S60" i="62"/>
  <c r="Q60" i="62"/>
  <c r="T60" i="62"/>
  <c r="R60" i="62"/>
  <c r="Q180" i="62"/>
  <c r="T180" i="62"/>
  <c r="S180" i="62"/>
  <c r="R180" i="62"/>
  <c r="R33" i="62"/>
  <c r="Q33" i="62"/>
  <c r="T33" i="62"/>
  <c r="S33" i="62"/>
  <c r="T63" i="62"/>
  <c r="Q63" i="62"/>
  <c r="S63" i="62"/>
  <c r="R63" i="62"/>
  <c r="T44" i="62"/>
  <c r="S44" i="62"/>
  <c r="Q44" i="62"/>
  <c r="R44" i="62"/>
  <c r="S64" i="62"/>
  <c r="Q64" i="62"/>
  <c r="T64" i="62"/>
  <c r="R64" i="62"/>
  <c r="S105" i="62"/>
  <c r="T105" i="62"/>
  <c r="Q105" i="62"/>
  <c r="R105" i="62"/>
  <c r="T215" i="62"/>
  <c r="Q215" i="62"/>
  <c r="S215" i="62"/>
  <c r="R215" i="62"/>
  <c r="Q205" i="62"/>
  <c r="T205" i="62"/>
  <c r="S205" i="62"/>
  <c r="R205" i="62"/>
  <c r="R29" i="62"/>
  <c r="S29" i="62"/>
  <c r="T29" i="62"/>
  <c r="Q29" i="62"/>
  <c r="R223" i="62"/>
  <c r="Q223" i="62"/>
  <c r="T223" i="62"/>
  <c r="S223" i="62"/>
  <c r="R123" i="62"/>
  <c r="Q123" i="62"/>
  <c r="S123" i="62"/>
  <c r="T123" i="62"/>
  <c r="Q12" i="62"/>
  <c r="S12" i="62"/>
  <c r="T12" i="62"/>
  <c r="R12" i="62"/>
  <c r="T206" i="62"/>
  <c r="Q206" i="62"/>
  <c r="S206" i="62"/>
  <c r="R206" i="62"/>
  <c r="Q104" i="62"/>
  <c r="T104" i="62"/>
  <c r="R104" i="62"/>
  <c r="S104" i="62"/>
  <c r="S73" i="62"/>
  <c r="T73" i="62"/>
  <c r="R73" i="62"/>
  <c r="Q73" i="62"/>
  <c r="R132" i="62"/>
  <c r="Q132" i="62"/>
  <c r="T132" i="62"/>
  <c r="S132" i="62"/>
  <c r="T52" i="62"/>
  <c r="R52" i="62"/>
  <c r="S52" i="62"/>
  <c r="Q52" i="62"/>
  <c r="S117" i="62"/>
  <c r="R117" i="62"/>
  <c r="T117" i="62"/>
  <c r="Q117" i="62"/>
  <c r="R94" i="62"/>
  <c r="Q94" i="62"/>
  <c r="S94" i="62"/>
  <c r="T94" i="62"/>
  <c r="T214" i="62"/>
  <c r="Q214" i="62"/>
  <c r="S214" i="62"/>
  <c r="R214" i="62"/>
  <c r="Q143" i="62"/>
  <c r="S143" i="62"/>
  <c r="T143" i="62"/>
  <c r="R143" i="62"/>
  <c r="T51" i="62"/>
  <c r="Q51" i="62"/>
  <c r="S51" i="62"/>
  <c r="R51" i="62"/>
  <c r="T135" i="62"/>
  <c r="Q135" i="62"/>
  <c r="S135" i="62"/>
  <c r="R135" i="62"/>
  <c r="R22" i="62"/>
  <c r="Q22" i="62"/>
  <c r="T22" i="62"/>
  <c r="S22" i="62"/>
  <c r="T287" i="62"/>
  <c r="R287" i="62"/>
  <c r="Q287" i="62"/>
  <c r="S287" i="62"/>
  <c r="Q302" i="62"/>
  <c r="S302" i="62"/>
  <c r="R302" i="62"/>
  <c r="T302" i="62"/>
  <c r="S7" i="62"/>
  <c r="Q7" i="62"/>
  <c r="R7" i="62"/>
  <c r="T7" i="62"/>
  <c r="S246" i="62"/>
  <c r="R246" i="62"/>
  <c r="Q246" i="62"/>
  <c r="T246" i="62"/>
  <c r="T285" i="62"/>
  <c r="R285" i="62"/>
  <c r="S285" i="62"/>
  <c r="Q285" i="62"/>
  <c r="T303" i="62"/>
  <c r="S303" i="62"/>
  <c r="R303" i="62"/>
  <c r="Q303" i="62"/>
  <c r="Q305" i="62"/>
  <c r="R305" i="62"/>
  <c r="T305" i="62"/>
  <c r="S305" i="62"/>
  <c r="T278" i="62"/>
  <c r="R278" i="62"/>
  <c r="Q278" i="62"/>
  <c r="S278" i="62"/>
  <c r="T241" i="62"/>
  <c r="S241" i="62"/>
  <c r="R241" i="62"/>
  <c r="Q241" i="62"/>
  <c r="S295" i="62"/>
  <c r="R295" i="62"/>
  <c r="Q295" i="62"/>
  <c r="T295" i="62"/>
  <c r="S49" i="62"/>
  <c r="R49" i="62"/>
  <c r="T49" i="62"/>
  <c r="Q49" i="62"/>
  <c r="T76" i="62"/>
  <c r="S76" i="62"/>
  <c r="R76" i="62"/>
  <c r="Q76" i="62"/>
  <c r="Q144" i="62"/>
  <c r="T144" i="62"/>
  <c r="S144" i="62"/>
  <c r="R144" i="62"/>
  <c r="Q226" i="62"/>
  <c r="S226" i="62"/>
  <c r="T226" i="62"/>
  <c r="R226" i="62"/>
  <c r="R54" i="62"/>
  <c r="Q54" i="62"/>
  <c r="T54" i="62"/>
  <c r="S54" i="62"/>
  <c r="S95" i="62"/>
  <c r="Q95" i="62"/>
  <c r="T95" i="62"/>
  <c r="R95" i="62"/>
  <c r="S56" i="62"/>
  <c r="Q56" i="62"/>
  <c r="T56" i="62"/>
  <c r="R56" i="62"/>
  <c r="T193" i="62"/>
  <c r="S193" i="62"/>
  <c r="Q193" i="62"/>
  <c r="R193" i="62"/>
  <c r="S156" i="62"/>
  <c r="R156" i="62"/>
  <c r="T156" i="62"/>
  <c r="Q156" i="62"/>
  <c r="S219" i="62"/>
  <c r="R219" i="62"/>
  <c r="Q219" i="62"/>
  <c r="T219" i="62"/>
  <c r="Q122" i="62"/>
  <c r="R122" i="62"/>
  <c r="T122" i="62"/>
  <c r="S122" i="62"/>
  <c r="S48" i="62"/>
  <c r="T48" i="62"/>
  <c r="Q48" i="62"/>
  <c r="R48" i="62"/>
  <c r="T43" i="62"/>
  <c r="Q43" i="62"/>
  <c r="S43" i="62"/>
  <c r="R43" i="62"/>
  <c r="Q27" i="62"/>
  <c r="S27" i="62"/>
  <c r="T27" i="62"/>
  <c r="R27" i="62"/>
  <c r="Q119" i="62"/>
  <c r="T119" i="62"/>
  <c r="S119" i="62"/>
  <c r="R119" i="62"/>
  <c r="Q158" i="62"/>
  <c r="T158" i="62"/>
  <c r="R158" i="62"/>
  <c r="S158" i="62"/>
  <c r="Q11" i="62"/>
  <c r="T11" i="62"/>
  <c r="S11" i="62"/>
  <c r="R11" i="62"/>
  <c r="S217" i="62"/>
  <c r="T217" i="62"/>
  <c r="Q217" i="62"/>
  <c r="R217" i="62"/>
  <c r="T157" i="62"/>
  <c r="Q157" i="62"/>
  <c r="S157" i="62"/>
  <c r="R157" i="62"/>
  <c r="T111" i="62"/>
  <c r="R111" i="62"/>
  <c r="Q111" i="62"/>
  <c r="S111" i="62"/>
  <c r="S149" i="62"/>
  <c r="R149" i="62"/>
  <c r="Q149" i="62"/>
  <c r="T149" i="62"/>
  <c r="S47" i="62"/>
  <c r="R47" i="62"/>
  <c r="Q47" i="62"/>
  <c r="T47" i="62"/>
  <c r="T103" i="62"/>
  <c r="S103" i="62"/>
  <c r="R103" i="62"/>
  <c r="Q103" i="62"/>
  <c r="S164" i="62"/>
  <c r="R164" i="62"/>
  <c r="Q164" i="62"/>
  <c r="T164" i="62"/>
  <c r="Q128" i="62"/>
  <c r="S128" i="62"/>
  <c r="R128" i="62"/>
  <c r="T128" i="62"/>
  <c r="Q146" i="62"/>
  <c r="R146" i="62"/>
  <c r="T146" i="62"/>
  <c r="S146" i="62"/>
  <c r="R170" i="62"/>
  <c r="T170" i="62"/>
  <c r="Q170" i="62"/>
  <c r="S170" i="62"/>
  <c r="S202" i="62"/>
  <c r="R202" i="62"/>
  <c r="T202" i="62"/>
  <c r="Q202" i="62"/>
  <c r="S259" i="62"/>
  <c r="R259" i="62"/>
  <c r="T259" i="62"/>
  <c r="Q259" i="62"/>
  <c r="T298" i="62"/>
  <c r="S298" i="62"/>
  <c r="R298" i="62"/>
  <c r="Q298" i="62"/>
  <c r="R265" i="62"/>
  <c r="T265" i="62"/>
  <c r="Q265" i="62"/>
  <c r="S265" i="62"/>
  <c r="T247" i="62"/>
  <c r="S247" i="62"/>
  <c r="R247" i="62"/>
  <c r="Q247" i="62"/>
  <c r="Q253" i="62"/>
  <c r="T253" i="62"/>
  <c r="R253" i="62"/>
  <c r="S253" i="62"/>
  <c r="S248" i="62"/>
  <c r="T248" i="62"/>
  <c r="Q248" i="62"/>
  <c r="R248" i="62"/>
  <c r="T262" i="62"/>
  <c r="Q262" i="62"/>
  <c r="S262" i="62"/>
  <c r="R262" i="62"/>
  <c r="T240" i="62"/>
  <c r="Q240" i="62"/>
  <c r="S240" i="62"/>
  <c r="R240" i="62"/>
  <c r="T269" i="62"/>
  <c r="Q269" i="62"/>
  <c r="S269" i="62"/>
  <c r="R269" i="62"/>
  <c r="T282" i="62"/>
  <c r="S282" i="62"/>
  <c r="R282" i="62"/>
  <c r="Q282" i="62"/>
  <c r="T32" i="62"/>
  <c r="R32" i="62"/>
  <c r="Q32" i="62"/>
  <c r="S32" i="62"/>
  <c r="S139" i="62"/>
  <c r="Q139" i="62"/>
  <c r="R139" i="62"/>
  <c r="T139" i="62"/>
  <c r="Q55" i="62"/>
  <c r="S55" i="62"/>
  <c r="T55" i="62"/>
  <c r="R55" i="62"/>
  <c r="T121" i="62"/>
  <c r="R121" i="62"/>
  <c r="S121" i="62"/>
  <c r="Q121" i="62"/>
  <c r="Q42" i="62"/>
  <c r="S42" i="62"/>
  <c r="R42" i="62"/>
  <c r="T42" i="62"/>
  <c r="T163" i="62"/>
  <c r="R163" i="62"/>
  <c r="S163" i="62"/>
  <c r="Q163" i="62"/>
  <c r="S74" i="62"/>
  <c r="R74" i="62"/>
  <c r="Q74" i="62"/>
  <c r="T74" i="62"/>
  <c r="Q195" i="62"/>
  <c r="R195" i="62"/>
  <c r="S195" i="62"/>
  <c r="T195" i="62"/>
  <c r="Q99" i="62"/>
  <c r="R99" i="62"/>
  <c r="T99" i="62"/>
  <c r="S99" i="62"/>
  <c r="R46" i="62"/>
  <c r="T46" i="62"/>
  <c r="Q46" i="62"/>
  <c r="S46" i="62"/>
  <c r="Q98" i="62"/>
  <c r="S98" i="62"/>
  <c r="T98" i="62"/>
  <c r="R98" i="62"/>
  <c r="T185" i="62"/>
  <c r="S185" i="62"/>
  <c r="R185" i="62"/>
  <c r="Q185" i="62"/>
  <c r="Q50" i="62"/>
  <c r="S50" i="62"/>
  <c r="T50" i="62"/>
  <c r="R50" i="62"/>
  <c r="S165" i="62"/>
  <c r="T165" i="62"/>
  <c r="R165" i="62"/>
  <c r="Q165" i="62"/>
  <c r="R77" i="62"/>
  <c r="Q77" i="62"/>
  <c r="T77" i="62"/>
  <c r="S77" i="62"/>
  <c r="R221" i="62"/>
  <c r="T221" i="62"/>
  <c r="Q221" i="62"/>
  <c r="S221" i="62"/>
  <c r="T177" i="62"/>
  <c r="S177" i="62"/>
  <c r="R177" i="62"/>
  <c r="Q177" i="62"/>
  <c r="R109" i="62"/>
  <c r="S109" i="62"/>
  <c r="Q109" i="62"/>
  <c r="T109" i="62"/>
  <c r="S124" i="62"/>
  <c r="T124" i="62"/>
  <c r="R124" i="62"/>
  <c r="Q124" i="62"/>
  <c r="T182" i="62"/>
  <c r="S182" i="62"/>
  <c r="R182" i="62"/>
  <c r="Q182" i="62"/>
  <c r="R102" i="62"/>
  <c r="T102" i="62"/>
  <c r="Q102" i="62"/>
  <c r="S102" i="62"/>
  <c r="Q66" i="62"/>
  <c r="S66" i="62"/>
  <c r="T66" i="62"/>
  <c r="R66" i="62"/>
  <c r="S24" i="62"/>
  <c r="R24" i="62"/>
  <c r="T24" i="62"/>
  <c r="Q24" i="62"/>
  <c r="S118" i="62"/>
  <c r="Q118" i="62"/>
  <c r="R118" i="62"/>
  <c r="T118" i="62"/>
  <c r="T116" i="62"/>
  <c r="R116" i="62"/>
  <c r="S116" i="62"/>
  <c r="Q116" i="62"/>
  <c r="Q207" i="62"/>
  <c r="R207" i="62"/>
  <c r="T207" i="62"/>
  <c r="S207" i="62"/>
  <c r="S88" i="62"/>
  <c r="Q88" i="62"/>
  <c r="T88" i="62"/>
  <c r="R88" i="62"/>
  <c r="T288" i="62"/>
  <c r="S288" i="62"/>
  <c r="R288" i="62"/>
  <c r="Q288" i="62"/>
  <c r="R229" i="62"/>
  <c r="T229" i="62"/>
  <c r="S229" i="62"/>
  <c r="Q229" i="62"/>
  <c r="Q286" i="62"/>
  <c r="S286" i="62"/>
  <c r="T286" i="62"/>
  <c r="R286" i="62"/>
  <c r="R281" i="62"/>
  <c r="T281" i="62"/>
  <c r="Q281" i="62"/>
  <c r="S281" i="62"/>
  <c r="R237" i="62"/>
  <c r="T237" i="62"/>
  <c r="Q237" i="62"/>
  <c r="S237" i="62"/>
  <c r="T296" i="62"/>
  <c r="R296" i="62"/>
  <c r="Q296" i="62"/>
  <c r="S296" i="62"/>
  <c r="Q291" i="62"/>
  <c r="S291" i="62"/>
  <c r="R291" i="62"/>
  <c r="T291" i="62"/>
  <c r="S301" i="62"/>
  <c r="T301" i="62"/>
  <c r="R301" i="62"/>
  <c r="Q301" i="62"/>
  <c r="T270" i="62"/>
  <c r="Q270" i="62"/>
  <c r="S270" i="62"/>
  <c r="R270" i="62"/>
  <c r="S276" i="62"/>
  <c r="R276" i="62"/>
  <c r="Q276" i="62"/>
  <c r="T276" i="62"/>
  <c r="Q242" i="62"/>
  <c r="S242" i="62"/>
  <c r="R242" i="62"/>
  <c r="T242" i="62"/>
  <c r="N3" i="1"/>
  <c r="E115" i="1"/>
  <c r="E113" i="1"/>
  <c r="E109" i="1"/>
  <c r="F114" i="1"/>
  <c r="I114" i="1" s="1"/>
  <c r="F109" i="1"/>
  <c r="I109" i="1" s="1"/>
  <c r="E108" i="1"/>
  <c r="F113" i="1"/>
  <c r="I113" i="1" s="1"/>
  <c r="E110" i="1"/>
  <c r="F115" i="1"/>
  <c r="I115" i="1" s="1"/>
  <c r="E111" i="1"/>
  <c r="F111" i="1"/>
  <c r="I111" i="1" s="1"/>
  <c r="E107" i="1"/>
  <c r="F112" i="1"/>
  <c r="I112" i="1" s="1"/>
  <c r="F110" i="1"/>
  <c r="I110" i="1" s="1"/>
  <c r="E112" i="1"/>
  <c r="F107" i="1"/>
  <c r="I107" i="1" s="1"/>
  <c r="F108" i="1"/>
  <c r="I108" i="1" s="1"/>
  <c r="E114" i="1"/>
  <c r="J109" i="1" l="1"/>
  <c r="J110" i="1"/>
  <c r="J112" i="1"/>
  <c r="J113" i="1"/>
  <c r="J114" i="1"/>
  <c r="J115" i="1"/>
  <c r="J111" i="1"/>
  <c r="T311" i="62"/>
  <c r="R312" i="62"/>
  <c r="S313" i="62"/>
  <c r="Q311" i="62"/>
  <c r="J108" i="1"/>
  <c r="J107" i="1"/>
  <c r="K7" i="1"/>
  <c r="L7" i="1" s="1"/>
  <c r="N35" i="1"/>
  <c r="A108" i="1"/>
  <c r="A107" i="1"/>
  <c r="A109" i="1"/>
  <c r="A111" i="1"/>
  <c r="A113" i="1"/>
  <c r="A115" i="1"/>
  <c r="A110" i="1"/>
  <c r="A114" i="1"/>
  <c r="A112" i="1"/>
  <c r="K52" i="1"/>
  <c r="L52" i="1" s="1"/>
  <c r="K18" i="1"/>
  <c r="L18" i="1" s="1"/>
  <c r="K65" i="1"/>
  <c r="L65" i="1" s="1"/>
  <c r="K12" i="1"/>
  <c r="L12" i="1" s="1"/>
  <c r="K23" i="1"/>
  <c r="L23" i="1" s="1"/>
  <c r="K28" i="1"/>
  <c r="L28" i="1" s="1"/>
  <c r="K55" i="1"/>
  <c r="L55" i="1" s="1"/>
  <c r="K21" i="1"/>
  <c r="L21" i="1" s="1"/>
  <c r="K60" i="1"/>
  <c r="L60" i="1" s="1"/>
  <c r="K49" i="1"/>
  <c r="L49" i="1" s="1"/>
  <c r="K46" i="1"/>
  <c r="L46" i="1" s="1"/>
  <c r="K39" i="1"/>
  <c r="L39" i="1" s="1"/>
  <c r="K86" i="1"/>
  <c r="L86" i="1" s="1"/>
  <c r="K58" i="1"/>
  <c r="L58" i="1" s="1"/>
  <c r="K11" i="1"/>
  <c r="L11" i="1" s="1"/>
  <c r="K40" i="1"/>
  <c r="L40" i="1" s="1"/>
  <c r="K33" i="1"/>
  <c r="L33" i="1" s="1"/>
  <c r="K51" i="1"/>
  <c r="L51" i="1" s="1"/>
  <c r="K42" i="1"/>
  <c r="L42" i="1" s="1"/>
  <c r="K16" i="1"/>
  <c r="L16" i="1" s="1"/>
  <c r="K63" i="1"/>
  <c r="L63" i="1" s="1"/>
  <c r="K70" i="1"/>
  <c r="L70" i="1" s="1"/>
  <c r="K14" i="1"/>
  <c r="L14" i="1" s="1"/>
  <c r="K35" i="1"/>
  <c r="L35" i="1" s="1"/>
  <c r="K29" i="1"/>
  <c r="L29" i="1" s="1"/>
  <c r="K44" i="1"/>
  <c r="L44" i="1" s="1"/>
  <c r="K45" i="1"/>
  <c r="L45" i="1" s="1"/>
  <c r="K22" i="1"/>
  <c r="L22" i="1" s="1"/>
  <c r="K80" i="1"/>
  <c r="L80" i="1" s="1"/>
  <c r="K48" i="1"/>
  <c r="L48" i="1" s="1"/>
  <c r="K84" i="1"/>
  <c r="L84" i="1" s="1"/>
  <c r="K37" i="1"/>
  <c r="L37" i="1" s="1"/>
  <c r="K31" i="1"/>
  <c r="L31" i="1" s="1"/>
  <c r="K30" i="1"/>
  <c r="L30" i="1" s="1"/>
  <c r="K85" i="1"/>
  <c r="L85" i="1" s="1"/>
  <c r="K10" i="1"/>
  <c r="L10" i="1" s="1"/>
  <c r="K76" i="1"/>
  <c r="L76" i="1" s="1"/>
  <c r="K64" i="1"/>
  <c r="L64" i="1" s="1"/>
  <c r="K41" i="1"/>
  <c r="L41" i="1" s="1"/>
  <c r="K17" i="1"/>
  <c r="L17" i="1" s="1"/>
  <c r="K9" i="1"/>
  <c r="L9" i="1" s="1"/>
  <c r="K8" i="1"/>
  <c r="L8" i="1" s="1"/>
  <c r="K26" i="1"/>
  <c r="L26" i="1" s="1"/>
  <c r="K54" i="1"/>
  <c r="L54" i="1" s="1"/>
  <c r="K6" i="1"/>
  <c r="L6" i="1" s="1"/>
  <c r="K24" i="1"/>
  <c r="L24" i="1" s="1"/>
  <c r="O3" i="1"/>
  <c r="K13" i="1"/>
  <c r="L13" i="1" s="1"/>
  <c r="K77" i="1"/>
  <c r="L77" i="1" s="1"/>
  <c r="K68" i="1"/>
  <c r="L68" i="1" s="1"/>
  <c r="K69" i="1"/>
  <c r="L69" i="1" s="1"/>
  <c r="K25" i="1"/>
  <c r="L25" i="1" s="1"/>
  <c r="K50" i="1"/>
  <c r="L50" i="1" s="1"/>
  <c r="K53" i="1"/>
  <c r="L53" i="1" s="1"/>
  <c r="K27" i="1"/>
  <c r="L27" i="1" s="1"/>
  <c r="K73" i="1"/>
  <c r="L73" i="1" s="1"/>
  <c r="K47" i="1"/>
  <c r="L47" i="1" s="1"/>
  <c r="K43" i="1"/>
  <c r="L43" i="1" s="1"/>
  <c r="K74" i="1"/>
  <c r="L74" i="1" s="1"/>
  <c r="K57" i="1"/>
  <c r="L57" i="1" s="1"/>
  <c r="K36" i="1"/>
  <c r="L36" i="1" s="1"/>
  <c r="K78" i="1"/>
  <c r="L78" i="1" s="1"/>
  <c r="K75" i="1"/>
  <c r="L75" i="1" s="1"/>
  <c r="K32" i="1"/>
  <c r="L32" i="1" s="1"/>
  <c r="K56" i="1"/>
  <c r="L56" i="1" s="1"/>
  <c r="K72" i="1"/>
  <c r="L72" i="1" s="1"/>
  <c r="K59" i="1"/>
  <c r="L59" i="1" s="1"/>
  <c r="K15" i="1"/>
  <c r="L15" i="1" s="1"/>
  <c r="K71" i="1"/>
  <c r="L71" i="1" s="1"/>
  <c r="K19" i="1"/>
  <c r="L19" i="1" s="1"/>
  <c r="K83" i="1"/>
  <c r="L83" i="1" s="1"/>
  <c r="K79" i="1"/>
  <c r="L79" i="1" s="1"/>
  <c r="K81" i="1"/>
  <c r="L81" i="1" s="1"/>
  <c r="K61" i="1"/>
  <c r="L61" i="1" s="1"/>
  <c r="K20" i="1"/>
  <c r="L20" i="1" s="1"/>
  <c r="K82" i="1"/>
  <c r="L82" i="1" s="1"/>
  <c r="K66" i="1"/>
  <c r="L66" i="1" s="1"/>
  <c r="K62" i="1"/>
  <c r="L62" i="1" s="1"/>
  <c r="K38" i="1"/>
  <c r="L38" i="1" s="1"/>
  <c r="K34" i="1"/>
  <c r="L34" i="1" s="1"/>
  <c r="K67" i="1"/>
  <c r="L67" i="1" s="1"/>
  <c r="F118" i="1"/>
  <c r="I118" i="1" s="1"/>
  <c r="E118" i="1"/>
  <c r="J118" i="1" l="1"/>
  <c r="N17" i="1"/>
  <c r="R17" i="1" s="1"/>
  <c r="N85" i="1"/>
  <c r="N76" i="1"/>
  <c r="N22" i="1"/>
  <c r="N6" i="1"/>
  <c r="Q6" i="1" s="1"/>
  <c r="N83" i="1"/>
  <c r="N84" i="1"/>
  <c r="N86" i="1"/>
  <c r="N80" i="1"/>
  <c r="N81" i="1"/>
  <c r="N82" i="1"/>
  <c r="N16" i="1"/>
  <c r="N15" i="1"/>
  <c r="N49" i="1"/>
  <c r="N38" i="1"/>
  <c r="N11" i="1"/>
  <c r="N70" i="1"/>
  <c r="N51" i="1"/>
  <c r="N40" i="1"/>
  <c r="N26" i="1"/>
  <c r="N45" i="1"/>
  <c r="N36" i="1"/>
  <c r="N23" i="1"/>
  <c r="N54" i="1"/>
  <c r="N31" i="1"/>
  <c r="N25" i="1"/>
  <c r="N59" i="1"/>
  <c r="N48" i="1"/>
  <c r="N33" i="1"/>
  <c r="N79" i="1"/>
  <c r="N41" i="1"/>
  <c r="N60" i="1"/>
  <c r="N27" i="1"/>
  <c r="N13" i="1"/>
  <c r="N32" i="1"/>
  <c r="N58" i="1"/>
  <c r="N57" i="1"/>
  <c r="N65" i="1"/>
  <c r="N7" i="1"/>
  <c r="N64" i="1"/>
  <c r="N74" i="1"/>
  <c r="N21" i="1"/>
  <c r="N52" i="1"/>
  <c r="N66" i="1"/>
  <c r="N43" i="1"/>
  <c r="N42" i="1"/>
  <c r="N19" i="1"/>
  <c r="N10" i="1"/>
  <c r="N34" i="1"/>
  <c r="N28" i="1"/>
  <c r="N39" i="1"/>
  <c r="N68" i="1"/>
  <c r="N78" i="1"/>
  <c r="N29" i="1"/>
  <c r="N56" i="1"/>
  <c r="N73" i="1"/>
  <c r="N47" i="1"/>
  <c r="N50" i="1"/>
  <c r="N30" i="1"/>
  <c r="N69" i="1"/>
  <c r="N71" i="1"/>
  <c r="N9" i="1"/>
  <c r="N37" i="1"/>
  <c r="N14" i="1"/>
  <c r="N77" i="1"/>
  <c r="N55" i="1"/>
  <c r="N62" i="1"/>
  <c r="N44" i="1"/>
  <c r="N63" i="1"/>
  <c r="N53" i="1"/>
  <c r="N24" i="1"/>
  <c r="N46" i="1"/>
  <c r="N12" i="1"/>
  <c r="N72" i="1"/>
  <c r="N67" i="1"/>
  <c r="N20" i="1"/>
  <c r="N8" i="1"/>
  <c r="N75" i="1"/>
  <c r="N61" i="1"/>
  <c r="N18" i="1"/>
  <c r="Q17" i="1" l="1"/>
  <c r="S22" i="1"/>
  <c r="P22" i="1"/>
  <c r="Q22" i="1"/>
  <c r="R22" i="1"/>
  <c r="R6" i="1"/>
  <c r="Q76" i="1"/>
  <c r="P76" i="1"/>
  <c r="S76" i="1"/>
  <c r="R76" i="1"/>
  <c r="P85" i="1"/>
  <c r="S85" i="1"/>
  <c r="R85" i="1"/>
  <c r="Q85" i="1"/>
  <c r="S17" i="1"/>
  <c r="P17" i="1"/>
  <c r="P6" i="1"/>
  <c r="S6" i="1"/>
  <c r="S26" i="1"/>
  <c r="P26" i="1"/>
  <c r="Q26" i="1"/>
  <c r="R26" i="1"/>
  <c r="S50" i="1"/>
  <c r="P50" i="1"/>
  <c r="Q50" i="1"/>
  <c r="R50" i="1"/>
  <c r="P48" i="1"/>
  <c r="Q48" i="1"/>
  <c r="S48" i="1"/>
  <c r="R48" i="1"/>
  <c r="Q32" i="1"/>
  <c r="P32" i="1"/>
  <c r="S32" i="1"/>
  <c r="R32" i="1"/>
  <c r="R18" i="1"/>
  <c r="Q18" i="1"/>
  <c r="P18" i="1"/>
  <c r="S18" i="1"/>
  <c r="S54" i="1"/>
  <c r="P54" i="1"/>
  <c r="Q54" i="1"/>
  <c r="R54" i="1"/>
  <c r="S28" i="1"/>
  <c r="Q28" i="1"/>
  <c r="R28" i="1"/>
  <c r="P28" i="1"/>
  <c r="P47" i="1"/>
  <c r="S47" i="1"/>
  <c r="R47" i="1"/>
  <c r="Q47" i="1"/>
  <c r="P74" i="1"/>
  <c r="R74" i="1"/>
  <c r="Q74" i="1"/>
  <c r="S74" i="1"/>
  <c r="P82" i="1"/>
  <c r="S82" i="1"/>
  <c r="R82" i="1"/>
  <c r="Q82" i="1"/>
  <c r="P73" i="1"/>
  <c r="S73" i="1"/>
  <c r="R73" i="1"/>
  <c r="Q73" i="1"/>
  <c r="R13" i="1"/>
  <c r="P13" i="1"/>
  <c r="Q13" i="1"/>
  <c r="S13" i="1"/>
  <c r="Q81" i="1"/>
  <c r="S81" i="1"/>
  <c r="R81" i="1"/>
  <c r="P81" i="1"/>
  <c r="P37" i="1"/>
  <c r="R37" i="1"/>
  <c r="Q37" i="1"/>
  <c r="S37" i="1"/>
  <c r="P7" i="1"/>
  <c r="Q7" i="1"/>
  <c r="R7" i="1"/>
  <c r="S7" i="1"/>
  <c r="Q70" i="1"/>
  <c r="R70" i="1"/>
  <c r="P70" i="1"/>
  <c r="S70" i="1"/>
  <c r="Q75" i="1"/>
  <c r="S75" i="1"/>
  <c r="P75" i="1"/>
  <c r="R75" i="1"/>
  <c r="R9" i="1"/>
  <c r="S9" i="1"/>
  <c r="Q9" i="1"/>
  <c r="P9" i="1"/>
  <c r="R65" i="1"/>
  <c r="P65" i="1"/>
  <c r="S65" i="1"/>
  <c r="Q65" i="1"/>
  <c r="R71" i="1"/>
  <c r="P71" i="1"/>
  <c r="Q71" i="1"/>
  <c r="S71" i="1"/>
  <c r="R23" i="1"/>
  <c r="S23" i="1"/>
  <c r="P23" i="1"/>
  <c r="Q23" i="1"/>
  <c r="Q38" i="1"/>
  <c r="R38" i="1"/>
  <c r="P38" i="1"/>
  <c r="S38" i="1"/>
  <c r="P84" i="1"/>
  <c r="R84" i="1"/>
  <c r="S84" i="1"/>
  <c r="Q84" i="1"/>
  <c r="R72" i="1"/>
  <c r="P72" i="1"/>
  <c r="S72" i="1"/>
  <c r="Q72" i="1"/>
  <c r="S58" i="1"/>
  <c r="P58" i="1"/>
  <c r="Q58" i="1"/>
  <c r="R58" i="1"/>
  <c r="Q77" i="1"/>
  <c r="R77" i="1"/>
  <c r="S77" i="1"/>
  <c r="P77" i="1"/>
  <c r="P59" i="1"/>
  <c r="Q59" i="1"/>
  <c r="S59" i="1"/>
  <c r="R59" i="1"/>
  <c r="Q14" i="1"/>
  <c r="R14" i="1"/>
  <c r="S14" i="1"/>
  <c r="P14" i="1"/>
  <c r="P64" i="1"/>
  <c r="Q64" i="1"/>
  <c r="R64" i="1"/>
  <c r="S64" i="1"/>
  <c r="Q61" i="1"/>
  <c r="P61" i="1"/>
  <c r="R61" i="1"/>
  <c r="S61" i="1"/>
  <c r="S19" i="1"/>
  <c r="Q19" i="1"/>
  <c r="R19" i="1"/>
  <c r="P19" i="1"/>
  <c r="S31" i="1"/>
  <c r="P31" i="1"/>
  <c r="R31" i="1"/>
  <c r="Q31" i="1"/>
  <c r="P29" i="1"/>
  <c r="Q29" i="1"/>
  <c r="R29" i="1"/>
  <c r="S29" i="1"/>
  <c r="P11" i="1"/>
  <c r="S11" i="1"/>
  <c r="R11" i="1"/>
  <c r="Q11" i="1"/>
  <c r="P8" i="1"/>
  <c r="Q8" i="1"/>
  <c r="R8" i="1"/>
  <c r="S8" i="1"/>
  <c r="R44" i="1"/>
  <c r="S44" i="1"/>
  <c r="Q44" i="1"/>
  <c r="P44" i="1"/>
  <c r="R83" i="1"/>
  <c r="Q83" i="1"/>
  <c r="S83" i="1"/>
  <c r="P83" i="1"/>
  <c r="Q55" i="1"/>
  <c r="P55" i="1"/>
  <c r="S55" i="1"/>
  <c r="R55" i="1"/>
  <c r="R21" i="1"/>
  <c r="P21" i="1"/>
  <c r="S21" i="1"/>
  <c r="Q21" i="1"/>
  <c r="S16" i="1"/>
  <c r="R16" i="1"/>
  <c r="Q16" i="1"/>
  <c r="P16" i="1"/>
  <c r="Q12" i="1"/>
  <c r="P12" i="1"/>
  <c r="S12" i="1"/>
  <c r="R12" i="1"/>
  <c r="S34" i="1"/>
  <c r="R34" i="1"/>
  <c r="Q34" i="1"/>
  <c r="P34" i="1"/>
  <c r="R40" i="1"/>
  <c r="S40" i="1"/>
  <c r="Q40" i="1"/>
  <c r="P40" i="1"/>
  <c r="Q46" i="1"/>
  <c r="P46" i="1"/>
  <c r="R46" i="1"/>
  <c r="S46" i="1"/>
  <c r="P10" i="1"/>
  <c r="Q10" i="1"/>
  <c r="R10" i="1"/>
  <c r="S10" i="1"/>
  <c r="S25" i="1"/>
  <c r="Q25" i="1"/>
  <c r="P25" i="1"/>
  <c r="R25" i="1"/>
  <c r="R51" i="1"/>
  <c r="S51" i="1"/>
  <c r="P51" i="1"/>
  <c r="Q51" i="1"/>
  <c r="R24" i="1"/>
  <c r="P24" i="1"/>
  <c r="S24" i="1"/>
  <c r="Q24" i="1"/>
  <c r="P56" i="1"/>
  <c r="S56" i="1"/>
  <c r="R56" i="1"/>
  <c r="Q56" i="1"/>
  <c r="P27" i="1"/>
  <c r="R27" i="1"/>
  <c r="Q27" i="1"/>
  <c r="S27" i="1"/>
  <c r="Q80" i="1"/>
  <c r="S80" i="1"/>
  <c r="P80" i="1"/>
  <c r="R80" i="1"/>
  <c r="S53" i="1"/>
  <c r="P53" i="1"/>
  <c r="R53" i="1"/>
  <c r="Q53" i="1"/>
  <c r="S42" i="1"/>
  <c r="P42" i="1"/>
  <c r="R42" i="1"/>
  <c r="Q42" i="1"/>
  <c r="R60" i="1"/>
  <c r="Q60" i="1"/>
  <c r="S60" i="1"/>
  <c r="P60" i="1"/>
  <c r="Q86" i="1"/>
  <c r="R86" i="1"/>
  <c r="S86" i="1"/>
  <c r="P86" i="1"/>
  <c r="Q63" i="1"/>
  <c r="S63" i="1"/>
  <c r="P63" i="1"/>
  <c r="R63" i="1"/>
  <c r="P78" i="1"/>
  <c r="R78" i="1"/>
  <c r="S78" i="1"/>
  <c r="Q78" i="1"/>
  <c r="Q43" i="1"/>
  <c r="S43" i="1"/>
  <c r="R43" i="1"/>
  <c r="P43" i="1"/>
  <c r="S41" i="1"/>
  <c r="Q41" i="1"/>
  <c r="R41" i="1"/>
  <c r="P41" i="1"/>
  <c r="R20" i="1"/>
  <c r="S20" i="1"/>
  <c r="Q20" i="1"/>
  <c r="P20" i="1"/>
  <c r="P69" i="1"/>
  <c r="Q69" i="1"/>
  <c r="R69" i="1"/>
  <c r="S69" i="1"/>
  <c r="Q68" i="1"/>
  <c r="P68" i="1"/>
  <c r="S68" i="1"/>
  <c r="R68" i="1"/>
  <c r="P66" i="1"/>
  <c r="Q66" i="1"/>
  <c r="R66" i="1"/>
  <c r="S66" i="1"/>
  <c r="P57" i="1"/>
  <c r="Q57" i="1"/>
  <c r="R57" i="1"/>
  <c r="S57" i="1"/>
  <c r="S79" i="1"/>
  <c r="R79" i="1"/>
  <c r="P79" i="1"/>
  <c r="Q79" i="1"/>
  <c r="S36" i="1"/>
  <c r="P36" i="1"/>
  <c r="Q36" i="1"/>
  <c r="R36" i="1"/>
  <c r="P49" i="1"/>
  <c r="Q49" i="1"/>
  <c r="S49" i="1"/>
  <c r="R49" i="1"/>
  <c r="R67" i="1"/>
  <c r="S67" i="1"/>
  <c r="Q67" i="1"/>
  <c r="P67" i="1"/>
  <c r="R62" i="1"/>
  <c r="Q62" i="1"/>
  <c r="S62" i="1"/>
  <c r="P62" i="1"/>
  <c r="Q30" i="1"/>
  <c r="R30" i="1"/>
  <c r="P30" i="1"/>
  <c r="S30" i="1"/>
  <c r="Q39" i="1"/>
  <c r="R39" i="1"/>
  <c r="S39" i="1"/>
  <c r="P39" i="1"/>
  <c r="P52" i="1"/>
  <c r="R52" i="1"/>
  <c r="Q52" i="1"/>
  <c r="S52" i="1"/>
  <c r="R35" i="1"/>
  <c r="P35" i="1"/>
  <c r="Q35" i="1"/>
  <c r="S35" i="1"/>
  <c r="Q33" i="1"/>
  <c r="P33" i="1"/>
  <c r="S33" i="1"/>
  <c r="R33" i="1"/>
  <c r="P45" i="1"/>
  <c r="S45" i="1"/>
  <c r="Q45" i="1"/>
  <c r="R45" i="1"/>
  <c r="P15" i="1"/>
  <c r="Q15" i="1"/>
  <c r="R15" i="1"/>
  <c r="S15" i="1"/>
  <c r="Q97" i="1" l="1"/>
  <c r="R98" i="1"/>
  <c r="S96" i="1"/>
  <c r="P96" i="1"/>
</calcChain>
</file>

<file path=xl/sharedStrings.xml><?xml version="1.0" encoding="utf-8"?>
<sst xmlns="http://schemas.openxmlformats.org/spreadsheetml/2006/main" count="1484" uniqueCount="383">
  <si>
    <t>Total et taux moyen</t>
  </si>
  <si>
    <t>Si
Vide</t>
  </si>
  <si>
    <t>Si
Min</t>
  </si>
  <si>
    <t>Si
Moy</t>
  </si>
  <si>
    <t>Si
Max</t>
  </si>
  <si>
    <t>Nombre de RA/AP et PSI</t>
  </si>
  <si>
    <t>Maximum</t>
  </si>
  <si>
    <t>Minimum</t>
  </si>
  <si>
    <t>Répartition calculée sur taux moyen</t>
  </si>
  <si>
    <t>Ecart calculé sur taux moyen</t>
  </si>
  <si>
    <t>District</t>
  </si>
  <si>
    <t>Commune</t>
  </si>
  <si>
    <t>Aigle</t>
  </si>
  <si>
    <t>Morges</t>
  </si>
  <si>
    <t>Nyon</t>
  </si>
  <si>
    <t>Broye-Vully</t>
  </si>
  <si>
    <t>Gros-de-Vaud</t>
  </si>
  <si>
    <t>Jura-Nord vaudois</t>
  </si>
  <si>
    <t>Lavaux-Oron</t>
  </si>
  <si>
    <t>Lausanne</t>
  </si>
  <si>
    <t>Ouest lausannois</t>
  </si>
  <si>
    <t>Riviera-Pays-d'Enhaut</t>
  </si>
  <si>
    <t>Ne pas oublier de changer les nombres de communes</t>
  </si>
  <si>
    <t>3. Tri décroissant sur le ratio</t>
  </si>
  <si>
    <t>1. Tri du nombre d'habitants
2. Effacer les lignes sans communes</t>
  </si>
  <si>
    <t>5. Surligner Vallorbe en jaune</t>
  </si>
  <si>
    <t>4. Copier/coller valeur de A6 à E95</t>
  </si>
  <si>
    <t>F 97 est la référence</t>
  </si>
  <si>
    <t>Genolier</t>
  </si>
  <si>
    <t>Servion</t>
  </si>
  <si>
    <t>Forel (Lavaux)</t>
  </si>
  <si>
    <t>Mies</t>
  </si>
  <si>
    <t>Chexbres</t>
  </si>
  <si>
    <t>Corseaux</t>
  </si>
  <si>
    <t>Crans</t>
  </si>
  <si>
    <t>Gimel</t>
  </si>
  <si>
    <t>La Sarraz</t>
  </si>
  <si>
    <t>Froideville</t>
  </si>
  <si>
    <t>Corcelles-près-Payerne</t>
  </si>
  <si>
    <t>Cugy</t>
  </si>
  <si>
    <t>Mont-sur-Rolle</t>
  </si>
  <si>
    <t>Lonay</t>
  </si>
  <si>
    <t>Saint-Cergue</t>
  </si>
  <si>
    <t>Montanaire</t>
  </si>
  <si>
    <t>Echandens</t>
  </si>
  <si>
    <t>Etoy</t>
  </si>
  <si>
    <t>Puidoux</t>
  </si>
  <si>
    <t>Arzier-Le Muids</t>
  </si>
  <si>
    <t>Commugny</t>
  </si>
  <si>
    <t>Chardonne</t>
  </si>
  <si>
    <t>Jorat-Mézières</t>
  </si>
  <si>
    <t>Echichens</t>
  </si>
  <si>
    <t>Penthalaz</t>
  </si>
  <si>
    <t>Coppet</t>
  </si>
  <si>
    <t>Valbroye</t>
  </si>
  <si>
    <t>Grandson</t>
  </si>
  <si>
    <t>Savigny</t>
  </si>
  <si>
    <t>Corsier-sur-Vevey</t>
  </si>
  <si>
    <t>Vully-les-Lacs</t>
  </si>
  <si>
    <t>Romanel-sur-Lausanne</t>
  </si>
  <si>
    <t>Yvonand</t>
  </si>
  <si>
    <t>Château-d'Oex</t>
  </si>
  <si>
    <t>Leysin</t>
  </si>
  <si>
    <t>Aubonne</t>
  </si>
  <si>
    <t>Founex</t>
  </si>
  <si>
    <t>Belmont-sur-Lausanne</t>
  </si>
  <si>
    <t>Vallorbe</t>
  </si>
  <si>
    <t>Prangins</t>
  </si>
  <si>
    <t>Hautemorges</t>
  </si>
  <si>
    <t>Cossonay</t>
  </si>
  <si>
    <t>Lucens</t>
  </si>
  <si>
    <t>Cheseaux-sur-Lausanne</t>
  </si>
  <si>
    <t>Le Chenit</t>
  </si>
  <si>
    <t>Avenches</t>
  </si>
  <si>
    <t>Saint-Sulpice</t>
  </si>
  <si>
    <t>Sainte-Croix</t>
  </si>
  <si>
    <t>Préverenges</t>
  </si>
  <si>
    <t>Chavornay</t>
  </si>
  <si>
    <t>Bourg-en-Lavaux</t>
  </si>
  <si>
    <t>Oron</t>
  </si>
  <si>
    <t>Echallens</t>
  </si>
  <si>
    <t>Saint-Prex</t>
  </si>
  <si>
    <t>Villeneuve</t>
  </si>
  <si>
    <t>Moudon</t>
  </si>
  <si>
    <t>Rolle</t>
  </si>
  <si>
    <t>Blonay</t>
  </si>
  <si>
    <t>Orbe</t>
  </si>
  <si>
    <t>Ollon</t>
  </si>
  <si>
    <t>Bex</t>
  </si>
  <si>
    <t>Chavannes-près-Renens</t>
  </si>
  <si>
    <t>Crissier</t>
  </si>
  <si>
    <t>Le Mont-sur-Lausanne</t>
  </si>
  <si>
    <t>Epalinges</t>
  </si>
  <si>
    <t>Bussigny</t>
  </si>
  <si>
    <t>Payerne</t>
  </si>
  <si>
    <t>Lutry</t>
  </si>
  <si>
    <t>La Tour-de-Peilz</t>
  </si>
  <si>
    <t>Prilly</t>
  </si>
  <si>
    <t>Ecublens</t>
  </si>
  <si>
    <t>Gland</t>
  </si>
  <si>
    <t>Pully</t>
  </si>
  <si>
    <t>Vevey</t>
  </si>
  <si>
    <t>Renens</t>
  </si>
  <si>
    <t>Montreux</t>
  </si>
  <si>
    <t>Yverdon-les-Bains</t>
  </si>
  <si>
    <t>Nombre de PP</t>
  </si>
  <si>
    <r>
      <t xml:space="preserve">Ratio 
</t>
    </r>
    <r>
      <rPr>
        <sz val="7"/>
        <color rgb="FF000000"/>
        <rFont val="Tahoma"/>
        <family val="2"/>
      </rPr>
      <t>(RA/AP, PSI et PP)</t>
    </r>
  </si>
  <si>
    <t>Aclens</t>
  </si>
  <si>
    <t>Agiez</t>
  </si>
  <si>
    <t>Allaman</t>
  </si>
  <si>
    <t>Autre canton</t>
  </si>
  <si>
    <t>Arnex-sur-Nyon</t>
  </si>
  <si>
    <t>Arnex-sur-Orbe</t>
  </si>
  <si>
    <t>Arveyes</t>
  </si>
  <si>
    <t>Assens</t>
  </si>
  <si>
    <t>Ballaigues</t>
  </si>
  <si>
    <t>Ballens</t>
  </si>
  <si>
    <t>Bassins</t>
  </si>
  <si>
    <t>Baulmes</t>
  </si>
  <si>
    <t>Bavois</t>
  </si>
  <si>
    <t>Begnins</t>
  </si>
  <si>
    <t>Belmont-sur-Yverdon</t>
  </si>
  <si>
    <t>Bercher</t>
  </si>
  <si>
    <t>Berolle</t>
  </si>
  <si>
    <t>Bettens</t>
  </si>
  <si>
    <t>Bière</t>
  </si>
  <si>
    <t>Bioley-Magnoux</t>
  </si>
  <si>
    <t>Bofflens</t>
  </si>
  <si>
    <t>Bogis-Bossey</t>
  </si>
  <si>
    <t>Bonvillars</t>
  </si>
  <si>
    <t>Borex</t>
  </si>
  <si>
    <t>Bottens</t>
  </si>
  <si>
    <t>Bougy-Villars</t>
  </si>
  <si>
    <t>Boulens</t>
  </si>
  <si>
    <t>Bournens</t>
  </si>
  <si>
    <t>Boussens</t>
  </si>
  <si>
    <t>Bremblens</t>
  </si>
  <si>
    <t>Bretigny-sur-Morrens</t>
  </si>
  <si>
    <t>Bretonnières</t>
  </si>
  <si>
    <t>Buchillon</t>
  </si>
  <si>
    <t>Bullet</t>
  </si>
  <si>
    <t>Bursinel</t>
  </si>
  <si>
    <t>Bursins</t>
  </si>
  <si>
    <t>Burtigny</t>
  </si>
  <si>
    <t>Bussy-sur-Moudon</t>
  </si>
  <si>
    <t>Caux</t>
  </si>
  <si>
    <t>Chamblon</t>
  </si>
  <si>
    <t>Champagne</t>
  </si>
  <si>
    <t>Champtauroz</t>
  </si>
  <si>
    <t>Champvent</t>
  </si>
  <si>
    <t>Chavannes-de-Bogis</t>
  </si>
  <si>
    <t>Chavannes-des-Bois</t>
  </si>
  <si>
    <t>Chavannes-le-Chêne</t>
  </si>
  <si>
    <t>Chavannes-le-Veyron</t>
  </si>
  <si>
    <t>Chavannes-sur-Moudon</t>
  </si>
  <si>
    <t>Chêne-Pâquier</t>
  </si>
  <si>
    <t>Cheseaux-Noréaz</t>
  </si>
  <si>
    <t>Chéserex</t>
  </si>
  <si>
    <t>Chessel</t>
  </si>
  <si>
    <t>Chevilly</t>
  </si>
  <si>
    <t>Chevroux</t>
  </si>
  <si>
    <t>Chigny</t>
  </si>
  <si>
    <t>Clarmont</t>
  </si>
  <si>
    <t>Coinsins</t>
  </si>
  <si>
    <t>Concise</t>
  </si>
  <si>
    <t>Corbeyrier</t>
  </si>
  <si>
    <t>Corcelles-le-Jorat</t>
  </si>
  <si>
    <t>Corcelles-près-Concise</t>
  </si>
  <si>
    <t>Crassier</t>
  </si>
  <si>
    <t>Cronay</t>
  </si>
  <si>
    <t>Croy</t>
  </si>
  <si>
    <t>Cuarnens</t>
  </si>
  <si>
    <t>Cuarny</t>
  </si>
  <si>
    <t>Cudrefin</t>
  </si>
  <si>
    <t>Curtilles</t>
  </si>
  <si>
    <t>Daillens</t>
  </si>
  <si>
    <t>Démoret</t>
  </si>
  <si>
    <t>Denens</t>
  </si>
  <si>
    <t>Denges</t>
  </si>
  <si>
    <t>Dizy</t>
  </si>
  <si>
    <t>Dompierre</t>
  </si>
  <si>
    <t>Donneloye</t>
  </si>
  <si>
    <t>Duillier</t>
  </si>
  <si>
    <t>Dully</t>
  </si>
  <si>
    <t>Eclépens</t>
  </si>
  <si>
    <t>Ependes</t>
  </si>
  <si>
    <t>Essertines-sur-Rolle</t>
  </si>
  <si>
    <t>Essertines-sur-Yverdon</t>
  </si>
  <si>
    <t>Etagnières</t>
  </si>
  <si>
    <t>Eysins</t>
  </si>
  <si>
    <t>Faoug</t>
  </si>
  <si>
    <t>Féchy</t>
  </si>
  <si>
    <t>Ferreyres</t>
  </si>
  <si>
    <t>Fey</t>
  </si>
  <si>
    <t>Fiez</t>
  </si>
  <si>
    <t>Fontaines-sur-Grandson</t>
  </si>
  <si>
    <t>Giez</t>
  </si>
  <si>
    <t>Gilly</t>
  </si>
  <si>
    <t>Gingins</t>
  </si>
  <si>
    <t>Givrins</t>
  </si>
  <si>
    <t>Gollion</t>
  </si>
  <si>
    <t>Goumoëns</t>
  </si>
  <si>
    <t>Grancy</t>
  </si>
  <si>
    <t>Grandcour</t>
  </si>
  <si>
    <t>Grandevent</t>
  </si>
  <si>
    <t>Grens</t>
  </si>
  <si>
    <t>Gryon</t>
  </si>
  <si>
    <t>Henniez</t>
  </si>
  <si>
    <t>Hermenches</t>
  </si>
  <si>
    <t>Jongny</t>
  </si>
  <si>
    <t>Jorat-Menthue</t>
  </si>
  <si>
    <t>Jouxtens-Mézery</t>
  </si>
  <si>
    <t>Juriens</t>
  </si>
  <si>
    <t>La Chaux (Cossonay)</t>
  </si>
  <si>
    <t>La Praz</t>
  </si>
  <si>
    <t>La Rippe</t>
  </si>
  <si>
    <t>L'Abbaye</t>
  </si>
  <si>
    <t>L'Abergement</t>
  </si>
  <si>
    <t>Lavey-Morcles</t>
  </si>
  <si>
    <t>Lavigny</t>
  </si>
  <si>
    <t>Le Lieu</t>
  </si>
  <si>
    <t>Le Vaud</t>
  </si>
  <si>
    <t>Les Clées</t>
  </si>
  <si>
    <t>Lignerolle</t>
  </si>
  <si>
    <t>L'Isle</t>
  </si>
  <si>
    <t>Longirod</t>
  </si>
  <si>
    <t>Lovatens</t>
  </si>
  <si>
    <t>Luins</t>
  </si>
  <si>
    <t>Lully</t>
  </si>
  <si>
    <t>Lussery-Villars</t>
  </si>
  <si>
    <t>Lussy-sur-Morges</t>
  </si>
  <si>
    <t>Maracon</t>
  </si>
  <si>
    <t>Marchissy</t>
  </si>
  <si>
    <t>Mathod</t>
  </si>
  <si>
    <t>Mauborget</t>
  </si>
  <si>
    <t>Mauraz</t>
  </si>
  <si>
    <t>Mex</t>
  </si>
  <si>
    <t>Missy</t>
  </si>
  <si>
    <t>Moiry</t>
  </si>
  <si>
    <t>Mollens</t>
  </si>
  <si>
    <t>Molondin</t>
  </si>
  <si>
    <t>Montagny-près-Yverdon</t>
  </si>
  <si>
    <t>Montcherand</t>
  </si>
  <si>
    <t>Montilliez</t>
  </si>
  <si>
    <t>Mont-la-Ville</t>
  </si>
  <si>
    <t>Montpreveyres</t>
  </si>
  <si>
    <t>Montricher</t>
  </si>
  <si>
    <t>Morrens</t>
  </si>
  <si>
    <t>Mutrux</t>
  </si>
  <si>
    <t>Novalles</t>
  </si>
  <si>
    <t>Noville</t>
  </si>
  <si>
    <t>Ogens</t>
  </si>
  <si>
    <t>Onnens</t>
  </si>
  <si>
    <t>Oppens</t>
  </si>
  <si>
    <t>Orges</t>
  </si>
  <si>
    <t>Ormont-Dessous</t>
  </si>
  <si>
    <t>Ormont-Dessus</t>
  </si>
  <si>
    <t>Orny</t>
  </si>
  <si>
    <t>Orzens</t>
  </si>
  <si>
    <t>Oulens-sous-Echallens</t>
  </si>
  <si>
    <t>Pailly</t>
  </si>
  <si>
    <t>Paudex</t>
  </si>
  <si>
    <t>Penthaz</t>
  </si>
  <si>
    <t>Penthéréaz</t>
  </si>
  <si>
    <t>Perroy</t>
  </si>
  <si>
    <t>Poliez-Pittet</t>
  </si>
  <si>
    <t>Pompaples</t>
  </si>
  <si>
    <t>Pomy</t>
  </si>
  <si>
    <t>Premier</t>
  </si>
  <si>
    <t>Prévonloup</t>
  </si>
  <si>
    <t>Provence</t>
  </si>
  <si>
    <t>Rances</t>
  </si>
  <si>
    <t>Rennaz</t>
  </si>
  <si>
    <t>Rivaz</t>
  </si>
  <si>
    <t>Roche</t>
  </si>
  <si>
    <t>Romainmôtier-Envy</t>
  </si>
  <si>
    <t>Romanel-sur-Morges</t>
  </si>
  <si>
    <t>Ropraz</t>
  </si>
  <si>
    <t>Rossenges</t>
  </si>
  <si>
    <t>Rossinière</t>
  </si>
  <si>
    <t>Rougemont</t>
  </si>
  <si>
    <t>Rovray</t>
  </si>
  <si>
    <t>Rueyres</t>
  </si>
  <si>
    <t>Saint-Barthélemy</t>
  </si>
  <si>
    <t>Saint-George</t>
  </si>
  <si>
    <t>Saint-Livres</t>
  </si>
  <si>
    <t>Saint-Oyens</t>
  </si>
  <si>
    <t>St-Saphorin (Lavaux)</t>
  </si>
  <si>
    <t>Saubraz</t>
  </si>
  <si>
    <t>Senarclens</t>
  </si>
  <si>
    <t>Sergey</t>
  </si>
  <si>
    <t>Signy-Avenex</t>
  </si>
  <si>
    <t>Suchy</t>
  </si>
  <si>
    <t>Sullens</t>
  </si>
  <si>
    <t>Suscévaz</t>
  </si>
  <si>
    <t>Syens</t>
  </si>
  <si>
    <t>Tannay</t>
  </si>
  <si>
    <t>Tartegnin</t>
  </si>
  <si>
    <t>Tévenon</t>
  </si>
  <si>
    <t>Tolochenaz</t>
  </si>
  <si>
    <t>Trélex</t>
  </si>
  <si>
    <t>Trey</t>
  </si>
  <si>
    <t>Treycovagnes</t>
  </si>
  <si>
    <t>Treytorrens</t>
  </si>
  <si>
    <t>Ursins</t>
  </si>
  <si>
    <t>Valeyres-sous-Montagny</t>
  </si>
  <si>
    <t>Valeyres-sous-Rances</t>
  </si>
  <si>
    <t>Valeyres-sous-Ursins</t>
  </si>
  <si>
    <t>Vaulion</t>
  </si>
  <si>
    <t>Vaux-sur-Morges</t>
  </si>
  <si>
    <t>Veytaux</t>
  </si>
  <si>
    <t>Vich</t>
  </si>
  <si>
    <t>Villars-Epeney</t>
  </si>
  <si>
    <t>Villars-le-Comte</t>
  </si>
  <si>
    <t>Villars-le-Terroir</t>
  </si>
  <si>
    <t>Villars-Sainte-Croix</t>
  </si>
  <si>
    <t>Villars-sous-Yens</t>
  </si>
  <si>
    <t>Villarzel</t>
  </si>
  <si>
    <t>Vinzel</t>
  </si>
  <si>
    <t>Vuarrens</t>
  </si>
  <si>
    <t>Vucherens</t>
  </si>
  <si>
    <t>Vufflens-la-Ville</t>
  </si>
  <si>
    <t>Vufflens-le-Château</t>
  </si>
  <si>
    <t>Vugelles-La Mothe</t>
  </si>
  <si>
    <t>Vuiteboeuf</t>
  </si>
  <si>
    <t>Vulliens</t>
  </si>
  <si>
    <t>Vullierens</t>
  </si>
  <si>
    <t>Yens</t>
  </si>
  <si>
    <t>Yvorne</t>
  </si>
  <si>
    <t>OFS</t>
  </si>
  <si>
    <t>Total</t>
  </si>
  <si>
    <t>Étiquettes de lignes</t>
  </si>
  <si>
    <t>Total général</t>
  </si>
  <si>
    <t>A exclure</t>
  </si>
  <si>
    <t xml:space="preserve">Commune </t>
  </si>
  <si>
    <t>Répartition de la population LARA (asile, aide d’urgence et personnes à protéger)
dans les communes de plus de 2'000 habitants</t>
  </si>
  <si>
    <t>Remarque :</t>
  </si>
  <si>
    <t>Blonay - Saint-Légier</t>
  </si>
  <si>
    <t>Nombre d'habitants au 31.12.22</t>
  </si>
  <si>
    <t>Classement</t>
  </si>
  <si>
    <t>Classement précédent</t>
  </si>
  <si>
    <r>
      <t xml:space="preserve">Répartition de la population LARA (asile, aide d’urgence et personnes à protéger)
dans </t>
    </r>
    <r>
      <rPr>
        <b/>
        <u/>
        <sz val="10"/>
        <rFont val="Tahoma"/>
        <family val="2"/>
      </rPr>
      <t>toutes</t>
    </r>
    <r>
      <rPr>
        <b/>
        <sz val="10"/>
        <rFont val="Tahoma"/>
        <family val="2"/>
      </rPr>
      <t xml:space="preserve"> les communes du canton de Vaud</t>
    </r>
  </si>
  <si>
    <t>Répartition de la population LARA (asile, aide d’urgence et personnes à protéger) 
dans les districts du canton de Vaud</t>
  </si>
  <si>
    <t>Capactié centre fédéral</t>
  </si>
  <si>
    <t>Total de LARA 
(yc capacité des centres fédéraux)</t>
  </si>
  <si>
    <t>Capactié centre fédéral (CF)</t>
  </si>
  <si>
    <r>
      <t xml:space="preserve">Ratio 
</t>
    </r>
    <r>
      <rPr>
        <sz val="7"/>
        <color rgb="FF000000"/>
        <rFont val="Tahoma"/>
        <family val="2"/>
      </rPr>
      <t>(RA/AP, PSI, PP et CF)</t>
    </r>
  </si>
  <si>
    <r>
      <t>̵</t>
    </r>
    <r>
      <rPr>
        <sz val="8"/>
        <rFont val="Times New Roman"/>
        <family val="1"/>
      </rPr>
      <t>     13</t>
    </r>
    <r>
      <rPr>
        <sz val="8"/>
        <rFont val="Tahoma"/>
        <family val="2"/>
      </rPr>
      <t xml:space="preserve"> communes ont un taux de personnes assistées par l’EVAM supérieur à 1.5 fois le taux moyen des communes de plus de 2'000 habitants (communes en orange dans le tableau ci-dessus)</t>
    </r>
  </si>
  <si>
    <r>
      <t>̵</t>
    </r>
    <r>
      <rPr>
        <sz val="8"/>
        <rFont val="Times New Roman"/>
        <family val="1"/>
      </rPr>
      <t>     14</t>
    </r>
    <r>
      <rPr>
        <sz val="8"/>
        <rFont val="Tahoma"/>
        <family val="2"/>
      </rPr>
      <t xml:space="preserve"> communes ont un taux situé entre 0.75 et 1.5 fois le taux moyen des communes de plus de 2'000 habitants (communes en jaune dans le tableau ci-dessus)</t>
    </r>
  </si>
  <si>
    <r>
      <t>̵</t>
    </r>
    <r>
      <rPr>
        <sz val="8"/>
        <rFont val="Times New Roman"/>
        <family val="1"/>
      </rPr>
      <t>     54</t>
    </r>
    <r>
      <rPr>
        <sz val="8"/>
        <rFont val="Tahoma"/>
        <family val="2"/>
      </rPr>
      <t xml:space="preserve"> communes ont un taux inférieur à 0.75 fois le taux moyen des communes de plus de 2'000 habitants (communes en vert dans le tableau ci-dessus)</t>
    </r>
  </si>
  <si>
    <t>No ofs</t>
  </si>
  <si>
    <t>Nom commune selon OFS</t>
  </si>
  <si>
    <t>Places</t>
  </si>
  <si>
    <t>ouverture (est)</t>
  </si>
  <si>
    <t>Chavannes-près-renens</t>
  </si>
  <si>
    <t>?</t>
  </si>
  <si>
    <t>Chalet à Gobet</t>
  </si>
  <si>
    <t>Prospective: 
ouverture Foyers à fin décembre 23</t>
  </si>
  <si>
    <t>Somme de Total</t>
  </si>
  <si>
    <t>Situation au 31 août2023</t>
  </si>
  <si>
    <t>Venoge - Lac</t>
  </si>
  <si>
    <t>Alpes vaudoises</t>
  </si>
  <si>
    <t>La Dôle</t>
  </si>
  <si>
    <t>Broye-Gros de Vaud</t>
  </si>
  <si>
    <t>Lavaux</t>
  </si>
  <si>
    <t>Riviera</t>
  </si>
  <si>
    <t>CRENOL</t>
  </si>
  <si>
    <t>Situation au 30 septembre 2023</t>
  </si>
  <si>
    <t>Barème vert/orange</t>
  </si>
  <si>
    <t>Remarque : La situation de l’hébergement est considérée comme « tendue ».
Les attributions au Canton se poursuivent, l’effectif de l’EVAM augmente. En se basant sur les prévisions du SEM, l’EVAM est à même de faire face dans le court terme (à 3 mois). En revanche, la situation à moyen terme (3 à 6 mois) exige de trouver des solutions d’hébergement. L’article 28 (al. 3 et suivants) de la LARA s’applique.</t>
  </si>
  <si>
    <t>Point de contrôle si les totaux jouent avec la pop total</t>
  </si>
  <si>
    <r>
      <rPr>
        <b/>
        <sz val="8"/>
        <color rgb="FF00B050"/>
        <rFont val="Tahoma"/>
        <family val="2"/>
      </rPr>
      <t>1)</t>
    </r>
    <r>
      <rPr>
        <sz val="8"/>
        <color indexed="8"/>
        <rFont val="Tahoma"/>
        <family val="2"/>
      </rPr>
      <t xml:space="preserve"> Les données proviennet de VD.ch / Statistique.</t>
    </r>
  </si>
  <si>
    <t>Barème orange/rouge</t>
  </si>
  <si>
    <r>
      <t xml:space="preserve">Nombre d'habitants au 31.12.24 </t>
    </r>
    <r>
      <rPr>
        <b/>
        <vertAlign val="superscript"/>
        <sz val="8"/>
        <color rgb="FF00B050"/>
        <rFont val="Tahoma"/>
        <family val="2"/>
      </rPr>
      <t>1)</t>
    </r>
  </si>
  <si>
    <t>Nombre d'habitants au 31.12.24</t>
  </si>
  <si>
    <r>
      <t>̵</t>
    </r>
    <r>
      <rPr>
        <sz val="8"/>
        <rFont val="Times New Roman"/>
        <family val="1"/>
      </rPr>
      <t xml:space="preserve">     17 </t>
    </r>
    <r>
      <rPr>
        <sz val="8"/>
        <rFont val="Tahoma"/>
        <family val="2"/>
      </rPr>
      <t>communes ont un taux suppérieur au double du ratio cantonal (communes en rouge dans le tableau ci-dessus)</t>
    </r>
  </si>
  <si>
    <r>
      <t>̵</t>
    </r>
    <r>
      <rPr>
        <sz val="8"/>
        <rFont val="Times New Roman"/>
        <family val="1"/>
      </rPr>
      <t xml:space="preserve">     33 </t>
    </r>
    <r>
      <rPr>
        <sz val="8"/>
        <rFont val="Tahoma"/>
        <family val="2"/>
      </rPr>
      <t>communes ont un taux situé entre le ratio et le double du ratio cantonal (communes en jaune dans le tableau ci-dessus)</t>
    </r>
  </si>
  <si>
    <r>
      <t>̵</t>
    </r>
    <r>
      <rPr>
        <sz val="8"/>
        <rFont val="Times New Roman"/>
        <family val="1"/>
      </rPr>
      <t>     253</t>
    </r>
    <r>
      <rPr>
        <sz val="8"/>
        <rFont val="Tahoma"/>
        <family val="2"/>
      </rPr>
      <t xml:space="preserve"> communes ont un taux inférieur du ratio cantonal (communes en vert dans le tableau ci-dessus) </t>
    </r>
  </si>
  <si>
    <r>
      <t>̵</t>
    </r>
    <r>
      <rPr>
        <sz val="8"/>
        <rFont val="Times New Roman"/>
        <family val="1"/>
      </rPr>
      <t>     295 bénéficiaires EVAM sont exclus car pas de localités connues dans la BDD "Population Totale" (cas de figure : placement dans des institutions, non communiqués, hospitalisation, etc.)</t>
    </r>
  </si>
  <si>
    <t>En dessus</t>
  </si>
  <si>
    <t>Moyenne</t>
  </si>
  <si>
    <t>En dessous</t>
  </si>
  <si>
    <t>Situation au 31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</si>
</sst>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00"/>
    <numFmt numFmtId="168" formatCode="_-* #,##0.00_-;\-* #,##0.00_-;_-* &quot;-&quot;??_-;_-@_-"/>
  </numFmts>
  <fonts count="24" x14ac:knownFonts="1">
    <font>
      <sz val="10"/>
      <name val="Tahom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sz val="8"/>
      <name val="Tahoma"/>
      <family val="2"/>
    </font>
    <font>
      <sz val="8"/>
      <name val="Arial"/>
      <family val="2"/>
    </font>
    <font>
      <i/>
      <sz val="8"/>
      <name val="Tahoma"/>
      <family val="2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7"/>
      <color rgb="FF000000"/>
      <name val="Tahoma"/>
      <family val="2"/>
    </font>
    <font>
      <b/>
      <sz val="10"/>
      <color rgb="FFFF0000"/>
      <name val="Tahoma"/>
      <family val="2"/>
    </font>
    <font>
      <u/>
      <sz val="8"/>
      <color rgb="FFFF0000"/>
      <name val="Arial"/>
      <family val="2"/>
    </font>
    <font>
      <b/>
      <u/>
      <sz val="10"/>
      <name val="Tahoma"/>
      <family val="2"/>
    </font>
    <font>
      <b/>
      <sz val="8"/>
      <name val="Tahoma"/>
      <family val="2"/>
    </font>
    <font>
      <b/>
      <sz val="8"/>
      <color rgb="FFFF0000"/>
      <name val="Tahoma"/>
      <family val="2"/>
    </font>
    <font>
      <b/>
      <sz val="8"/>
      <name val="Arial"/>
      <family val="2"/>
    </font>
    <font>
      <sz val="7"/>
      <name val="Tahoma"/>
      <family val="2"/>
    </font>
    <font>
      <b/>
      <sz val="8"/>
      <color rgb="FF00B050"/>
      <name val="Tahoma"/>
      <family val="2"/>
    </font>
    <font>
      <b/>
      <vertAlign val="superscript"/>
      <sz val="8"/>
      <color rgb="FF00B05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13" fillId="0" borderId="0"/>
    <xf numFmtId="0" fontId="2" fillId="0" borderId="0"/>
    <xf numFmtId="168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0" fontId="7" fillId="0" borderId="0" xfId="0" applyFont="1"/>
    <xf numFmtId="2" fontId="7" fillId="0" borderId="0" xfId="0" applyNumberFormat="1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 vertical="center"/>
    </xf>
    <xf numFmtId="0" fontId="6" fillId="0" borderId="0" xfId="0" applyFont="1" applyAlignment="1">
      <alignment horizontal="justify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wrapText="1"/>
    </xf>
    <xf numFmtId="0" fontId="5" fillId="0" borderId="0" xfId="0" applyFont="1"/>
    <xf numFmtId="2" fontId="5" fillId="0" borderId="0" xfId="0" applyNumberFormat="1" applyFont="1"/>
    <xf numFmtId="0" fontId="6" fillId="0" borderId="4" xfId="0" applyFont="1" applyBorder="1" applyAlignment="1">
      <alignment wrapText="1"/>
    </xf>
    <xf numFmtId="0" fontId="7" fillId="0" borderId="4" xfId="0" applyFont="1" applyBorder="1" applyAlignment="1">
      <alignment wrapText="1"/>
    </xf>
    <xf numFmtId="2" fontId="7" fillId="0" borderId="4" xfId="0" applyNumberFormat="1" applyFont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3" fontId="7" fillId="0" borderId="5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3" fontId="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wrapText="1"/>
    </xf>
    <xf numFmtId="3" fontId="5" fillId="0" borderId="0" xfId="0" applyNumberFormat="1" applyFont="1"/>
    <xf numFmtId="3" fontId="3" fillId="0" borderId="0" xfId="0" applyNumberFormat="1" applyFont="1"/>
    <xf numFmtId="4" fontId="5" fillId="0" borderId="0" xfId="0" applyNumberFormat="1" applyFont="1"/>
    <xf numFmtId="3" fontId="5" fillId="0" borderId="0" xfId="0" applyNumberFormat="1" applyFont="1" applyBorder="1"/>
    <xf numFmtId="4" fontId="7" fillId="0" borderId="5" xfId="0" applyNumberFormat="1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3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6" fillId="0" borderId="0" xfId="0" applyFont="1" applyAlignment="1">
      <alignment horizontal="left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3" fontId="3" fillId="0" borderId="0" xfId="0" applyNumberFormat="1" applyFont="1" applyFill="1"/>
    <xf numFmtId="0" fontId="5" fillId="0" borderId="0" xfId="0" applyFont="1" applyAlignment="1">
      <alignment vertical="center" wrapText="1"/>
    </xf>
    <xf numFmtId="3" fontId="5" fillId="0" borderId="7" xfId="0" applyNumberFormat="1" applyFont="1" applyBorder="1"/>
    <xf numFmtId="3" fontId="5" fillId="0" borderId="6" xfId="0" applyNumberFormat="1" applyFont="1" applyBorder="1"/>
    <xf numFmtId="3" fontId="5" fillId="0" borderId="7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wrapText="1"/>
    </xf>
    <xf numFmtId="4" fontId="7" fillId="0" borderId="0" xfId="0" applyNumberFormat="1" applyFont="1" applyBorder="1" applyAlignment="1">
      <alignment wrapText="1"/>
    </xf>
    <xf numFmtId="3" fontId="7" fillId="0" borderId="0" xfId="0" applyNumberFormat="1" applyFont="1" applyBorder="1" applyAlignment="1">
      <alignment wrapText="1"/>
    </xf>
    <xf numFmtId="0" fontId="11" fillId="0" borderId="0" xfId="0" applyFont="1" applyAlignment="1">
      <alignment vertical="center" wrapText="1"/>
    </xf>
    <xf numFmtId="3" fontId="18" fillId="0" borderId="0" xfId="0" applyNumberFormat="1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/>
    <xf numFmtId="3" fontId="5" fillId="0" borderId="8" xfId="0" applyNumberFormat="1" applyFont="1" applyBorder="1" applyAlignment="1">
      <alignment horizontal="center"/>
    </xf>
    <xf numFmtId="0" fontId="5" fillId="0" borderId="0" xfId="0" applyFont="1" applyAlignment="1">
      <alignment vertical="center" wrapText="1"/>
    </xf>
    <xf numFmtId="14" fontId="0" fillId="0" borderId="0" xfId="0" applyNumberFormat="1"/>
    <xf numFmtId="165" fontId="4" fillId="0" borderId="3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20" fillId="4" borderId="0" xfId="0" applyFont="1" applyFill="1" applyAlignment="1">
      <alignment wrapText="1"/>
    </xf>
    <xf numFmtId="3" fontId="7" fillId="0" borderId="0" xfId="0" applyNumberFormat="1" applyFont="1" applyAlignment="1">
      <alignment vertical="center" wrapText="1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right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3" fontId="18" fillId="0" borderId="0" xfId="0" applyNumberFormat="1" applyFont="1" applyBorder="1" applyAlignment="1">
      <alignment horizontal="center" vertical="top" wrapText="1"/>
    </xf>
    <xf numFmtId="3" fontId="18" fillId="0" borderId="0" xfId="0" applyNumberFormat="1" applyFont="1" applyBorder="1" applyAlignment="1">
      <alignment horizontal="center" vertical="top"/>
    </xf>
  </cellXfs>
  <cellStyles count="5">
    <cellStyle name="Milliers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Standard_Gemeindeverzeichnis" xfId="1" xr:uid="{00000000-0005-0000-0000-000005000000}"/>
  </cellStyles>
  <dxfs count="15">
    <dxf>
      <fill>
        <patternFill>
          <bgColor indexed="52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52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FF7C80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FF5050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FF7C80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FF7C80"/>
      <color rgb="FFFF0000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14</xdr:row>
      <xdr:rowOff>152400</xdr:rowOff>
    </xdr:from>
    <xdr:to>
      <xdr:col>12</xdr:col>
      <xdr:colOff>45720</xdr:colOff>
      <xdr:row>31</xdr:row>
      <xdr:rowOff>76200</xdr:rowOff>
    </xdr:to>
    <xdr:sp macro="" textlink="">
      <xdr:nvSpPr>
        <xdr:cNvPr id="2" name="Multiplicatio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 rot="10800000" flipV="1">
          <a:off x="861060" y="2948940"/>
          <a:ext cx="9448800" cy="2644140"/>
        </a:xfrm>
        <a:prstGeom prst="mathMultiply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H" sz="1100">
              <a:solidFill>
                <a:srgbClr val="FF0000"/>
              </a:solidFill>
            </a:rPr>
            <a:t>Dès août</a:t>
          </a:r>
          <a:r>
            <a:rPr lang="fr-CH" sz="1100" baseline="0">
              <a:solidFill>
                <a:srgbClr val="FF0000"/>
              </a:solidFill>
            </a:rPr>
            <a:t> 2023 arrété</a:t>
          </a:r>
          <a:r>
            <a:rPr lang="fr-CH" sz="1100"/>
            <a:t>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-Organisation/20-Unites-Secteurs/00-Secretariat_General/50-Controle_de_gestion/99-Commun_entite/Tableaux%20de%20bord/T.B.%202023/TB%2060/11.23/2023.11.30%20TB%2060%20-%20RA%20par%20communes_S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DE BASE_entier"/>
      <sheetName val="TB DE BASE &gt;2000"/>
    </sheetNames>
    <sheetDataSet>
      <sheetData sheetId="0"/>
      <sheetData sheetId="1">
        <row r="3">
          <cell r="N3" t="e">
            <v>#REF!</v>
          </cell>
          <cell r="O3" t="e">
            <v>#REF!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00-Organisation/20-Unites-Secteurs/00-Secretariat_General/50-Controle_de_gestion/99-Commun_entite/Tableaux%20de%20bord/T.B.%202024/TB60/07.24/2024.07.31%20TB%2060%20-%20RA%20par%20communes_formule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LIC Buelent" refreshedDate="45160.558772337965" createdVersion="6" refreshedVersion="6" minRefreshableVersion="3" recordCount="11" xr:uid="{00000000-000A-0000-FFFF-FFFF03000000}">
  <cacheSource type="worksheet">
    <worksheetSource ref="B2:F13" sheet="Feuil2"/>
  </cacheSource>
  <cacheFields count="5">
    <cacheField name="No ofs" numFmtId="0">
      <sharedItems containsSemiMixedTypes="0" containsString="0" containsNumber="1" containsInteger="1" minValue="5409" maxValue="5892" count="7">
        <n v="5627"/>
        <n v="5886"/>
        <n v="5586"/>
        <n v="5890"/>
        <n v="5892"/>
        <n v="5591"/>
        <n v="5409"/>
      </sharedItems>
    </cacheField>
    <cacheField name="Nom commune selon OFS" numFmtId="0">
      <sharedItems count="7">
        <s v="Chavannes-près-Renens"/>
        <s v="Montreux"/>
        <s v="Lausanne"/>
        <s v="Vevey"/>
        <s v="Blonay - Saint-Légier"/>
        <s v="Renens"/>
        <s v="Ollon"/>
      </sharedItems>
    </cacheField>
    <cacheField name="Places" numFmtId="0">
      <sharedItems containsSemiMixedTypes="0" containsString="0" containsNumber="1" containsInteger="1" minValue="-76" maxValue="200"/>
    </cacheField>
    <cacheField name="ouverture (est)" numFmtId="14">
      <sharedItems containsDate="1" containsBlank="1" containsMixedTypes="1" minDate="2023-08-25T00:00:00" maxDate="2024-01-01T00:00:00"/>
    </cacheField>
    <cacheField name="Total" numFmtId="0">
      <sharedItems containsSemiMixedTypes="0" containsString="0" containsNumber="1" containsInteger="1" minValue="-76" maxValue="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LIC Buelent" refreshedDate="45177.604135532405" createdVersion="6" refreshedVersion="6" minRefreshableVersion="3" recordCount="299" xr:uid="{00000000-000A-0000-FFFF-FFFF04000000}">
  <cacheSource type="worksheet">
    <worksheetSource ref="B5:J304" sheet="TB DE BASE_enfant (4_15.99 ans)" r:id="rId2"/>
  </cacheSource>
  <cacheFields count="9">
    <cacheField name="OFS" numFmtId="0">
      <sharedItems containsSemiMixedTypes="0" containsString="0" containsNumber="1" containsInteger="1" minValue="5401" maxValue="5939"/>
    </cacheField>
    <cacheField name="Commune " numFmtId="0">
      <sharedItems/>
    </cacheField>
    <cacheField name="District" numFmtId="0">
      <sharedItems/>
    </cacheField>
    <cacheField name="Nom de la région_x000a_scolaire" numFmtId="0">
      <sharedItems count="9">
        <s v="Jura-Nord vaudois"/>
        <s v="Alpes vaudoises"/>
        <s v="Riviera"/>
        <s v="La Dôle"/>
        <s v="Venoge - Lac"/>
        <s v="Broye-Gros de Vaud"/>
        <s v="CRENOL"/>
        <s v="Lavaux"/>
        <s v="Lausanne"/>
      </sharedItems>
    </cacheField>
    <cacheField name="Nom de la direction_x000a_scolaire" numFmtId="0">
      <sharedItems count="65">
        <s v="Grandson"/>
        <s v="Ollon"/>
        <s v="Les Ormonts - Leysin"/>
        <s v="Ste-Croix"/>
        <s v="Montreux - Est"/>
        <s v="Begnins - L'Esplanade"/>
        <s v="La Vallée de Joux"/>
        <s v="Vallorbe-Ballaigues-Vallon du Nozon"/>
        <s v="Rolle"/>
        <s v="Apples - Bière"/>
        <s v="Moudon - Lucens"/>
        <s v="Bex"/>
        <s v="Yvonand et environs"/>
        <s v="Aubonne et environs"/>
        <s v="Villeneuve Haut-Lac"/>
        <s v="Gimel - Etoy"/>
        <s v="Prilly, Romanel-sur-Lausanne et Jouxtens-Mézery"/>
        <s v="Aigle"/>
        <s v="Payerne et environs"/>
        <s v="Yverdon-les-Bains - Pestalozzi"/>
        <s v="Cossonay - Penthalaz"/>
        <s v="Orbe"/>
        <s v="Yverdon-les-Bains - de Félice"/>
        <s v="Pully - Paudex - Belmont"/>
        <s v="Corsier-sur-Vevey et environs"/>
        <s v="Jorat"/>
        <s v="Echallens - Emile Gardaz"/>
        <s v="Morges - Beausobre"/>
        <s v="Moudon-Lucens"/>
        <s v="Morges - Ouest"/>
        <s v="Vevey"/>
        <s v="La Sarraz - Veyron-Venoge"/>
        <s v="Renens"/>
        <s v="Chavannes-près-Renens et St-Sulpice"/>
        <s v="Coppet - Terre-Sainte"/>
        <s v="Château-d'Oex - Pays-d'Enhaut"/>
        <s v="Lausanne - Beaulieu"/>
        <s v="Avenches et environs"/>
        <s v="Crissier"/>
        <s v="Nyon Léman"/>
        <s v="Cugy et environs"/>
        <s v="Centre Lavaux"/>
        <s v="Oron-Palézieux"/>
        <s v="Yverdon-les-Bains - Edmond-Gilliard"/>
        <s v="Gland"/>
        <s v="St-Prex"/>
        <s v="Lutry"/>
        <s v="La Tour-de-Peilz"/>
        <s v="Blonay-Saint-Légier"/>
        <s v="Epalinges"/>
        <s v="Préverenges et environs"/>
        <s v="Granges et environs"/>
        <s v="Villars-le-Terroir - Poliez-Pittet"/>
        <s v="Chavornay"/>
        <s v="Ecublens"/>
        <s v="Bussigny et Villars-Ste-Croix"/>
        <s v="Morges - Est"/>
        <s v="Genolier et environs"/>
        <s v="Cheseaux-sur-Lausanne - La Chamberonne"/>
        <s v="Bercher - Plateau du Jorat"/>
        <s v="Crassier - Elisabeth de Portes"/>
        <s v="Nyon Jura et Prangins"/>
        <s v="Le Mont-sur-Lausanne"/>
        <s v="Gimel-Etoy"/>
        <s v="Moudon et environs"/>
      </sharedItems>
    </cacheField>
    <cacheField name="1) Effectif des élèves par commune 23-24" numFmtId="3">
      <sharedItems containsSemiMixedTypes="0" containsString="0" containsNumber="1" containsInteger="1" minValue="6" maxValue="14529"/>
    </cacheField>
    <cacheField name="Nombre de RA/AP et PSI" numFmtId="0">
      <sharedItems containsSemiMixedTypes="0" containsString="0" containsNumber="1" containsInteger="1" minValue="0" maxValue="245"/>
    </cacheField>
    <cacheField name="Nombre de PP" numFmtId="0">
      <sharedItems containsSemiMixedTypes="0" containsString="0" containsNumber="1" containsInteger="1" minValue="0" maxValue="119"/>
    </cacheField>
    <cacheField name="Total de LARA _x000a_" numFmtId="0">
      <sharedItems containsSemiMixedTypes="0" containsString="0" containsNumber="1" containsInteger="1" minValue="0" maxValue="3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x v="0"/>
    <n v="100"/>
    <s v="?"/>
    <n v="100"/>
  </r>
  <r>
    <x v="1"/>
    <x v="1"/>
    <n v="49"/>
    <d v="2023-09-05T00:00:00"/>
    <n v="49"/>
  </r>
  <r>
    <x v="2"/>
    <x v="2"/>
    <n v="80"/>
    <d v="2023-09-01T00:00:00"/>
    <n v="80"/>
  </r>
  <r>
    <x v="2"/>
    <x v="2"/>
    <n v="70"/>
    <d v="2023-09-15T00:00:00"/>
    <n v="70"/>
  </r>
  <r>
    <x v="3"/>
    <x v="3"/>
    <n v="200"/>
    <d v="2023-09-12T00:00:00"/>
    <n v="200"/>
  </r>
  <r>
    <x v="4"/>
    <x v="4"/>
    <n v="100"/>
    <d v="2023-10-01T00:00:00"/>
    <n v="100"/>
  </r>
  <r>
    <x v="0"/>
    <x v="0"/>
    <n v="90"/>
    <d v="2023-10-01T00:00:00"/>
    <n v="90"/>
  </r>
  <r>
    <x v="5"/>
    <x v="5"/>
    <n v="78"/>
    <s v="?"/>
    <n v="78"/>
  </r>
  <r>
    <x v="6"/>
    <x v="6"/>
    <n v="-67"/>
    <m/>
    <n v="-67"/>
  </r>
  <r>
    <x v="1"/>
    <x v="1"/>
    <n v="-19"/>
    <d v="2023-08-25T00:00:00"/>
    <n v="-19"/>
  </r>
  <r>
    <x v="2"/>
    <x v="2"/>
    <n v="-76"/>
    <d v="2023-12-31T00:00:00"/>
    <n v="-7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99">
  <r>
    <n v="5937"/>
    <s v="Vugelles-La Mothe"/>
    <s v="Jura-Nord vaudois"/>
    <x v="0"/>
    <x v="0"/>
    <n v="20"/>
    <n v="0"/>
    <n v="4"/>
    <n v="4"/>
  </r>
  <r>
    <n v="5405"/>
    <s v="Gryon"/>
    <s v="Aigle"/>
    <x v="1"/>
    <x v="1"/>
    <n v="134"/>
    <n v="3"/>
    <n v="20"/>
    <n v="23"/>
  </r>
  <r>
    <n v="5407"/>
    <s v="Leysin"/>
    <s v="Aigle"/>
    <x v="1"/>
    <x v="2"/>
    <n v="327"/>
    <n v="11"/>
    <n v="33"/>
    <n v="44"/>
  </r>
  <r>
    <n v="5568"/>
    <s v="Sainte-Croix"/>
    <s v="Jura-Nord vaudois"/>
    <x v="0"/>
    <x v="3"/>
    <n v="522"/>
    <n v="22"/>
    <n v="39"/>
    <n v="61"/>
  </r>
  <r>
    <n v="5891"/>
    <s v="Veytaux"/>
    <s v="Riviera-Pays-d'Enhaut"/>
    <x v="2"/>
    <x v="4"/>
    <n v="87"/>
    <n v="3"/>
    <n v="7"/>
    <n v="10"/>
  </r>
  <r>
    <n v="5429"/>
    <s v="Longirod"/>
    <s v="Nyon"/>
    <x v="3"/>
    <x v="5"/>
    <n v="65"/>
    <n v="0"/>
    <n v="7"/>
    <n v="7"/>
  </r>
  <r>
    <n v="5871"/>
    <s v="L'Abbaye"/>
    <s v="Jura-Nord vaudois"/>
    <x v="0"/>
    <x v="6"/>
    <n v="180"/>
    <n v="5"/>
    <n v="12"/>
    <n v="17"/>
  </r>
  <r>
    <n v="5754"/>
    <s v="Juriens"/>
    <s v="Jura-Nord vaudois"/>
    <x v="0"/>
    <x v="7"/>
    <n v="44"/>
    <n v="0"/>
    <n v="4"/>
    <n v="4"/>
  </r>
  <r>
    <n v="5744"/>
    <s v="Ballaigues"/>
    <s v="Jura-Nord vaudois"/>
    <x v="0"/>
    <x v="7"/>
    <n v="142"/>
    <n v="4"/>
    <n v="8"/>
    <n v="12"/>
  </r>
  <r>
    <n v="5862"/>
    <s v="Tartegnin"/>
    <s v="Nyon"/>
    <x v="3"/>
    <x v="8"/>
    <n v="32"/>
    <n v="0"/>
    <n v="3"/>
    <n v="3"/>
  </r>
  <r>
    <n v="5431"/>
    <s v="Mollens"/>
    <s v="Morges"/>
    <x v="4"/>
    <x v="9"/>
    <n v="25"/>
    <n v="0"/>
    <n v="2"/>
    <n v="2"/>
  </r>
  <r>
    <n v="5675"/>
    <s v="Lucens"/>
    <s v="Broye-Vully"/>
    <x v="5"/>
    <x v="10"/>
    <n v="678"/>
    <n v="20"/>
    <n v="30"/>
    <n v="50"/>
  </r>
  <r>
    <n v="5402"/>
    <s v="Bex"/>
    <s v="Aigle"/>
    <x v="1"/>
    <x v="11"/>
    <n v="1186"/>
    <n v="49"/>
    <n v="39"/>
    <n v="88"/>
  </r>
  <r>
    <n v="5552"/>
    <s v="Bullet"/>
    <s v="Jura-Nord vaudois"/>
    <x v="0"/>
    <x v="3"/>
    <n v="71"/>
    <n v="2"/>
    <n v="4"/>
    <n v="6"/>
  </r>
  <r>
    <n v="5908"/>
    <s v="Chêne-Pâquier"/>
    <s v="Jura-Nord vaudois"/>
    <x v="0"/>
    <x v="12"/>
    <n v="31"/>
    <n v="0"/>
    <n v="2"/>
    <n v="2"/>
  </r>
  <r>
    <n v="5427"/>
    <s v="Féchy"/>
    <s v="Morges"/>
    <x v="3"/>
    <x v="13"/>
    <n v="97"/>
    <n v="2"/>
    <n v="5"/>
    <n v="7"/>
  </r>
  <r>
    <n v="5922"/>
    <s v="Montagny-près-Yverdon"/>
    <s v="Jura-Nord vaudois"/>
    <x v="0"/>
    <x v="0"/>
    <n v="98"/>
    <n v="2"/>
    <n v="5"/>
    <n v="7"/>
  </r>
  <r>
    <n v="5650"/>
    <s v="Vaux-sur-Morges"/>
    <s v="Morges"/>
    <x v="4"/>
    <x v="9"/>
    <n v="18"/>
    <n v="0"/>
    <n v="1"/>
    <n v="1"/>
  </r>
  <r>
    <n v="5414"/>
    <s v="Villeneuve"/>
    <s v="Aigle"/>
    <x v="1"/>
    <x v="14"/>
    <n v="765"/>
    <n v="38"/>
    <n v="12"/>
    <n v="50"/>
  </r>
  <r>
    <n v="5623"/>
    <s v="Buchillon"/>
    <s v="Morges"/>
    <x v="3"/>
    <x v="15"/>
    <n v="70"/>
    <n v="0"/>
    <n v="5"/>
    <n v="5"/>
  </r>
  <r>
    <n v="5589"/>
    <s v="Prilly"/>
    <s v="Ouest lausannois"/>
    <x v="6"/>
    <x v="16"/>
    <n v="1352"/>
    <n v="66"/>
    <n v="17"/>
    <n v="83"/>
  </r>
  <r>
    <n v="5404"/>
    <s v="Corbeyrier"/>
    <s v="Aigle"/>
    <x v="1"/>
    <x v="17"/>
    <n v="45"/>
    <n v="0"/>
    <n v="3"/>
    <n v="3"/>
  </r>
  <r>
    <n v="5856"/>
    <s v="Essertines-sur-Rolle"/>
    <s v="Nyon"/>
    <x v="3"/>
    <x v="15"/>
    <n v="84"/>
    <n v="0"/>
    <n v="6"/>
    <n v="6"/>
  </r>
  <r>
    <n v="5752"/>
    <s v="Croy"/>
    <s v="Jura-Nord vaudois"/>
    <x v="0"/>
    <x v="7"/>
    <n v="37"/>
    <n v="0"/>
    <n v="2"/>
    <n v="2"/>
  </r>
  <r>
    <n v="5872"/>
    <s v="Le Chenit"/>
    <s v="Jura-Nord vaudois"/>
    <x v="0"/>
    <x v="6"/>
    <n v="535"/>
    <n v="15"/>
    <n v="16"/>
    <n v="31"/>
  </r>
  <r>
    <n v="5409"/>
    <s v="Ollon"/>
    <s v="Aigle"/>
    <x v="1"/>
    <x v="1"/>
    <n v="706"/>
    <n v="5"/>
    <n v="35"/>
    <n v="40"/>
  </r>
  <r>
    <n v="5822"/>
    <s v="Payerne"/>
    <s v="Broye-Vully"/>
    <x v="5"/>
    <x v="18"/>
    <n v="1474"/>
    <n v="41"/>
    <n v="37"/>
    <n v="78"/>
  </r>
  <r>
    <n v="5919"/>
    <s v="Mathod"/>
    <s v="Jura-Nord vaudois"/>
    <x v="0"/>
    <x v="19"/>
    <n v="77"/>
    <n v="0"/>
    <n v="4"/>
    <n v="4"/>
  </r>
  <r>
    <n v="5401"/>
    <s v="Aigle"/>
    <s v="Aigle"/>
    <x v="1"/>
    <x v="17"/>
    <n v="1417"/>
    <n v="51"/>
    <n v="20"/>
    <n v="71"/>
  </r>
  <r>
    <n v="5854"/>
    <s v="Burtigny"/>
    <s v="Nyon"/>
    <x v="3"/>
    <x v="5"/>
    <n v="53"/>
    <n v="0"/>
    <n v="3"/>
    <n v="3"/>
  </r>
  <r>
    <n v="5474"/>
    <s v="La Chaux (Cossonay)"/>
    <s v="Morges"/>
    <x v="4"/>
    <x v="20"/>
    <n v="65"/>
    <n v="0"/>
    <n v="3"/>
    <n v="3"/>
  </r>
  <r>
    <n v="5757"/>
    <s v="Orbe"/>
    <s v="Jura-Nord vaudois"/>
    <x v="0"/>
    <x v="21"/>
    <n v="1009"/>
    <n v="32"/>
    <n v="16"/>
    <n v="48"/>
  </r>
  <r>
    <n v="5637"/>
    <s v="Lavigny"/>
    <s v="Morges"/>
    <x v="3"/>
    <x v="15"/>
    <n v="142"/>
    <n v="0"/>
    <n v="7"/>
    <n v="7"/>
  </r>
  <r>
    <n v="5933"/>
    <s v="Valeyres-sous-Montagny"/>
    <s v="Jura-Nord vaudois"/>
    <x v="0"/>
    <x v="0"/>
    <n v="89"/>
    <n v="0"/>
    <n v="4"/>
    <n v="4"/>
  </r>
  <r>
    <n v="5755"/>
    <s v="Lignerolle"/>
    <s v="Jura-Nord vaudois"/>
    <x v="0"/>
    <x v="21"/>
    <n v="58"/>
    <n v="0"/>
    <n v="3"/>
    <n v="3"/>
  </r>
  <r>
    <n v="5938"/>
    <s v="Yverdon-les-Bains"/>
    <s v="Jura-Nord vaudois"/>
    <x v="0"/>
    <x v="22"/>
    <n v="3821"/>
    <n v="111"/>
    <n v="65"/>
    <n v="176"/>
  </r>
  <r>
    <n v="5886"/>
    <s v="Montreux"/>
    <s v="Riviera-Pays-d'Enhaut"/>
    <x v="2"/>
    <x v="4"/>
    <n v="2520"/>
    <n v="27"/>
    <n v="89"/>
    <n v="116"/>
  </r>
  <r>
    <n v="5425"/>
    <s v="Bière"/>
    <s v="Morges"/>
    <x v="4"/>
    <x v="9"/>
    <n v="216"/>
    <n v="1"/>
    <n v="9"/>
    <n v="10"/>
  </r>
  <r>
    <n v="5559"/>
    <s v="Giez"/>
    <s v="Jura-Nord vaudois"/>
    <x v="0"/>
    <x v="0"/>
    <n v="55"/>
    <n v="0"/>
    <n v="2"/>
    <n v="2"/>
  </r>
  <r>
    <n v="5588"/>
    <s v="Paudex"/>
    <s v="Lavaux-Oron"/>
    <x v="7"/>
    <x v="23"/>
    <n v="155"/>
    <n v="2"/>
    <n v="4"/>
    <n v="6"/>
  </r>
  <r>
    <n v="5884"/>
    <s v="Corsier-sur-Vevey"/>
    <s v="Riviera-Pays-d'Enhaut"/>
    <x v="2"/>
    <x v="24"/>
    <n v="367"/>
    <n v="7"/>
    <n v="9"/>
    <n v="16"/>
  </r>
  <r>
    <n v="5792"/>
    <s v="Montpreveyres"/>
    <s v="Lavaux-Oron"/>
    <x v="5"/>
    <x v="25"/>
    <n v="66"/>
    <n v="0"/>
    <n v="3"/>
    <n v="3"/>
  </r>
  <r>
    <n v="5471"/>
    <s v="Bettens"/>
    <s v="Gros-de-Vaud"/>
    <x v="5"/>
    <x v="26"/>
    <n v="97"/>
    <n v="4"/>
    <n v="0"/>
    <n v="4"/>
  </r>
  <r>
    <n v="5412"/>
    <s v="Rennaz"/>
    <s v="Aigle"/>
    <x v="1"/>
    <x v="14"/>
    <n v="123"/>
    <n v="0"/>
    <n v="5"/>
    <n v="5"/>
  </r>
  <r>
    <n v="5764"/>
    <s v="Vallorbe"/>
    <s v="Jura-Nord vaudois"/>
    <x v="0"/>
    <x v="7"/>
    <n v="542"/>
    <n v="3"/>
    <n v="17"/>
    <n v="20"/>
  </r>
  <r>
    <n v="5642"/>
    <s v="Morges"/>
    <s v="Morges"/>
    <x v="4"/>
    <x v="27"/>
    <n v="1665"/>
    <n v="19"/>
    <n v="44"/>
    <n v="63"/>
  </r>
  <r>
    <n v="5430"/>
    <s v="Marchissy"/>
    <s v="Nyon"/>
    <x v="3"/>
    <x v="5"/>
    <n v="58"/>
    <n v="0"/>
    <n v="2"/>
    <n v="2"/>
  </r>
  <r>
    <n v="5629"/>
    <s v="Clarmont"/>
    <s v="Morges"/>
    <x v="4"/>
    <x v="9"/>
    <n v="27"/>
    <n v="0"/>
    <n v="1"/>
    <n v="1"/>
  </r>
  <r>
    <n v="5669"/>
    <s v="Curtilles"/>
    <s v="Broye-Vully"/>
    <x v="5"/>
    <x v="28"/>
    <n v="32"/>
    <n v="1"/>
    <n v="0"/>
    <n v="1"/>
  </r>
  <r>
    <n v="5639"/>
    <s v="Lully"/>
    <s v="Morges"/>
    <x v="4"/>
    <x v="29"/>
    <n v="120"/>
    <n v="0"/>
    <n v="4"/>
    <n v="4"/>
  </r>
  <r>
    <n v="5890"/>
    <s v="Vevey"/>
    <s v="Riviera-Pays-d'Enhaut"/>
    <x v="2"/>
    <x v="30"/>
    <n v="2068"/>
    <n v="35"/>
    <n v="32"/>
    <n v="67"/>
  </r>
  <r>
    <n v="5497"/>
    <s v="Pompaples"/>
    <s v="Morges"/>
    <x v="4"/>
    <x v="31"/>
    <n v="151"/>
    <n v="0"/>
    <n v="5"/>
    <n v="5"/>
  </r>
  <r>
    <n v="5591"/>
    <s v="Renens"/>
    <s v="Ouest lausannois"/>
    <x v="6"/>
    <x v="32"/>
    <n v="2340"/>
    <n v="55"/>
    <n v="19"/>
    <n v="74"/>
  </r>
  <r>
    <n v="5678"/>
    <s v="Moudon"/>
    <s v="Broye-Vully"/>
    <x v="5"/>
    <x v="10"/>
    <n v="995"/>
    <n v="17"/>
    <n v="13"/>
    <n v="30"/>
  </r>
  <r>
    <n v="5403"/>
    <s v="Chessel"/>
    <s v="Aigle"/>
    <x v="1"/>
    <x v="14"/>
    <n v="70"/>
    <n v="0"/>
    <n v="2"/>
    <n v="2"/>
  </r>
  <r>
    <n v="5484"/>
    <s v="Gollion"/>
    <s v="Morges"/>
    <x v="4"/>
    <x v="20"/>
    <n v="151"/>
    <n v="0"/>
    <n v="4"/>
    <n v="4"/>
  </r>
  <r>
    <n v="5648"/>
    <s v="Saint-Sulpice"/>
    <s v="Ouest lausannois"/>
    <x v="6"/>
    <x v="33"/>
    <n v="467"/>
    <n v="0"/>
    <n v="14"/>
    <n v="14"/>
  </r>
  <r>
    <n v="5422"/>
    <s v="Aubonne"/>
    <s v="Morges"/>
    <x v="3"/>
    <x v="13"/>
    <n v="442"/>
    <n v="0"/>
    <n v="13"/>
    <n v="13"/>
  </r>
  <r>
    <n v="5713"/>
    <s v="Crans"/>
    <s v="Nyon"/>
    <x v="3"/>
    <x v="34"/>
    <n v="255"/>
    <n v="0"/>
    <n v="7"/>
    <n v="7"/>
  </r>
  <r>
    <n v="5413"/>
    <s v="Roche"/>
    <s v="Aigle"/>
    <x v="1"/>
    <x v="14"/>
    <n v="309"/>
    <n v="8"/>
    <n v="1"/>
    <n v="9"/>
  </r>
  <r>
    <n v="5541"/>
    <s v="Goumoëns"/>
    <s v="Gros-de-Vaud"/>
    <x v="4"/>
    <x v="31"/>
    <n v="214"/>
    <n v="6"/>
    <n v="0"/>
    <n v="6"/>
  </r>
  <r>
    <n v="5426"/>
    <s v="Bougy-Villars"/>
    <s v="Morges"/>
    <x v="3"/>
    <x v="13"/>
    <n v="38"/>
    <n v="0"/>
    <n v="1"/>
    <n v="1"/>
  </r>
  <r>
    <n v="5485"/>
    <s v="Grancy"/>
    <s v="Morges"/>
    <x v="4"/>
    <x v="20"/>
    <n v="76"/>
    <n v="0"/>
    <n v="2"/>
    <n v="2"/>
  </r>
  <r>
    <n v="5798"/>
    <s v="Ropraz"/>
    <s v="Broye-Vully"/>
    <x v="5"/>
    <x v="25"/>
    <n v="68"/>
    <n v="0"/>
    <n v="2"/>
    <n v="2"/>
  </r>
  <r>
    <n v="5761"/>
    <s v="Romainmôtier-Envy"/>
    <s v="Jura-Nord vaudois"/>
    <x v="0"/>
    <x v="7"/>
    <n v="69"/>
    <n v="0"/>
    <n v="2"/>
    <n v="2"/>
  </r>
  <r>
    <n v="5842"/>
    <s v="Rossinière"/>
    <s v="Riviera-Pays-d'Enhaut"/>
    <x v="1"/>
    <x v="35"/>
    <n v="71"/>
    <n v="0"/>
    <n v="2"/>
    <n v="2"/>
  </r>
  <r>
    <n v="5586"/>
    <s v="Lausanne"/>
    <s v="Lausanne"/>
    <x v="8"/>
    <x v="36"/>
    <n v="14529"/>
    <n v="245"/>
    <n v="119"/>
    <n v="364"/>
  </r>
  <r>
    <n v="5424"/>
    <s v="Berolle"/>
    <s v="Morges"/>
    <x v="4"/>
    <x v="9"/>
    <n v="37"/>
    <n v="0"/>
    <n v="1"/>
    <n v="1"/>
  </r>
  <r>
    <n v="5841"/>
    <s v="Château-d'Oex"/>
    <s v="Riviera-Pays-d'Enhaut"/>
    <x v="1"/>
    <x v="35"/>
    <n v="408"/>
    <n v="0"/>
    <n v="10"/>
    <n v="10"/>
  </r>
  <r>
    <n v="5883"/>
    <s v="Corseaux"/>
    <s v="Riviera-Pays-d'Enhaut"/>
    <x v="2"/>
    <x v="24"/>
    <n v="213"/>
    <n v="0"/>
    <n v="5"/>
    <n v="5"/>
  </r>
  <r>
    <n v="5712"/>
    <s v="Coppet"/>
    <s v="Nyon"/>
    <x v="3"/>
    <x v="34"/>
    <n v="327"/>
    <n v="0"/>
    <n v="8"/>
    <n v="8"/>
  </r>
  <r>
    <n v="5451"/>
    <s v="Avenches"/>
    <s v="Broye-Vully"/>
    <x v="5"/>
    <x v="37"/>
    <n v="700"/>
    <n v="5"/>
    <n v="11"/>
    <n v="16"/>
  </r>
  <r>
    <n v="5583"/>
    <s v="Crissier"/>
    <s v="Ouest lausannois"/>
    <x v="6"/>
    <x v="38"/>
    <n v="1090"/>
    <n v="19"/>
    <n v="6"/>
    <n v="25"/>
  </r>
  <r>
    <n v="5724"/>
    <s v="Nyon"/>
    <s v="Nyon"/>
    <x v="3"/>
    <x v="39"/>
    <n v="2508"/>
    <n v="22"/>
    <n v="35"/>
    <n v="57"/>
  </r>
  <r>
    <n v="5939"/>
    <s v="Yvonand"/>
    <s v="Jura-Nord vaudois"/>
    <x v="0"/>
    <x v="12"/>
    <n v="480"/>
    <n v="8"/>
    <n v="3"/>
    <n v="11"/>
  </r>
  <r>
    <n v="5516"/>
    <s v="Cugy"/>
    <s v="Gros-de-Vaud"/>
    <x v="6"/>
    <x v="40"/>
    <n v="376"/>
    <n v="1"/>
    <n v="8"/>
    <n v="9"/>
  </r>
  <r>
    <n v="5711"/>
    <s v="Commugny"/>
    <s v="Nyon"/>
    <x v="3"/>
    <x v="34"/>
    <n v="308"/>
    <n v="0"/>
    <n v="7"/>
    <n v="7"/>
  </r>
  <r>
    <n v="5590"/>
    <s v="Pully"/>
    <s v="Lavaux-Oron"/>
    <x v="7"/>
    <x v="23"/>
    <n v="1864"/>
    <n v="15"/>
    <n v="25"/>
    <n v="40"/>
  </r>
  <r>
    <n v="5601"/>
    <s v="Chexbres"/>
    <s v="Lavaux-Oron"/>
    <x v="7"/>
    <x v="41"/>
    <n v="266"/>
    <n v="3"/>
    <n v="3"/>
    <n v="6"/>
  </r>
  <r>
    <n v="5882"/>
    <s v="Chardonne"/>
    <s v="Riviera-Pays-d'Enhaut"/>
    <x v="2"/>
    <x v="24"/>
    <n v="275"/>
    <n v="0"/>
    <n v="6"/>
    <n v="6"/>
  </r>
  <r>
    <n v="5805"/>
    <s v="Oron"/>
    <s v="Lavaux-Oron"/>
    <x v="7"/>
    <x v="42"/>
    <n v="819"/>
    <n v="2"/>
    <n v="15"/>
    <n v="17"/>
  </r>
  <r>
    <n v="5613"/>
    <s v="Bourg-en-Lavaux"/>
    <s v="Lavaux-Oron"/>
    <x v="7"/>
    <x v="41"/>
    <n v="507"/>
    <n v="0"/>
    <n v="11"/>
    <n v="11"/>
  </r>
  <r>
    <n v="5861"/>
    <s v="Rolle"/>
    <s v="Nyon"/>
    <x v="3"/>
    <x v="8"/>
    <n v="714"/>
    <n v="3"/>
    <n v="12"/>
    <n v="15"/>
  </r>
  <r>
    <n v="5909"/>
    <s v="Cheseaux-Noréaz"/>
    <s v="Jura-Nord vaudois"/>
    <x v="0"/>
    <x v="43"/>
    <n v="87"/>
    <n v="0"/>
    <n v="2"/>
    <n v="2"/>
  </r>
  <r>
    <n v="5816"/>
    <s v="Corcelles-près-Payerne"/>
    <s v="Broye-Vully"/>
    <x v="5"/>
    <x v="18"/>
    <n v="370"/>
    <n v="0"/>
    <n v="7"/>
    <n v="7"/>
  </r>
  <r>
    <n v="5721"/>
    <s v="Gland"/>
    <s v="Nyon"/>
    <x v="3"/>
    <x v="44"/>
    <n v="1726"/>
    <n v="4"/>
    <n v="30"/>
    <n v="34"/>
  </r>
  <r>
    <n v="5821"/>
    <s v="Missy"/>
    <s v="Broye-Vully"/>
    <x v="5"/>
    <x v="18"/>
    <n v="55"/>
    <n v="1"/>
    <n v="0"/>
    <n v="1"/>
  </r>
  <r>
    <n v="5653"/>
    <s v="Vufflens-le-Château"/>
    <s v="Morges"/>
    <x v="4"/>
    <x v="29"/>
    <n v="109"/>
    <n v="0"/>
    <n v="2"/>
    <n v="2"/>
  </r>
  <r>
    <n v="5646"/>
    <s v="Saint-Prex"/>
    <s v="Morges"/>
    <x v="4"/>
    <x v="45"/>
    <n v="676"/>
    <n v="5"/>
    <n v="8"/>
    <n v="13"/>
  </r>
  <r>
    <n v="5873"/>
    <s v="Le Lieu"/>
    <s v="Jura-Nord vaudois"/>
    <x v="0"/>
    <x v="6"/>
    <n v="106"/>
    <n v="0"/>
    <n v="2"/>
    <n v="2"/>
  </r>
  <r>
    <n v="5408"/>
    <s v="Noville"/>
    <s v="Aigle"/>
    <x v="1"/>
    <x v="14"/>
    <n v="167"/>
    <n v="0"/>
    <n v="3"/>
    <n v="3"/>
  </r>
  <r>
    <n v="5705"/>
    <s v="Bogis-Bossey"/>
    <s v="Nyon"/>
    <x v="3"/>
    <x v="34"/>
    <n v="116"/>
    <n v="0"/>
    <n v="2"/>
    <n v="2"/>
  </r>
  <r>
    <n v="5745"/>
    <s v="Baulmes"/>
    <s v="Jura-Nord vaudois"/>
    <x v="0"/>
    <x v="3"/>
    <n v="120"/>
    <n v="0"/>
    <n v="2"/>
    <n v="2"/>
  </r>
  <r>
    <n v="5561"/>
    <s v="Grandson"/>
    <s v="Jura-Nord vaudois"/>
    <x v="0"/>
    <x v="0"/>
    <n v="405"/>
    <n v="2"/>
    <n v="5"/>
    <n v="7"/>
  </r>
  <r>
    <n v="5649"/>
    <s v="Tolochenaz"/>
    <s v="Morges"/>
    <x v="4"/>
    <x v="29"/>
    <n v="226"/>
    <n v="0"/>
    <n v="4"/>
    <n v="4"/>
  </r>
  <r>
    <n v="5606"/>
    <s v="Lutry"/>
    <s v="Lavaux-Oron"/>
    <x v="7"/>
    <x v="46"/>
    <n v="994"/>
    <n v="6"/>
    <n v="10"/>
    <n v="16"/>
  </r>
  <r>
    <n v="5889"/>
    <s v="La Tour-de-Peilz"/>
    <s v="Riviera-Pays-d'Enhaut"/>
    <x v="2"/>
    <x v="47"/>
    <n v="1364"/>
    <n v="7"/>
    <n v="16"/>
    <n v="23"/>
  </r>
  <r>
    <n v="5731"/>
    <s v="Le Vaud"/>
    <s v="Nyon"/>
    <x v="3"/>
    <x v="5"/>
    <n v="171"/>
    <n v="0"/>
    <n v="3"/>
    <n v="3"/>
  </r>
  <r>
    <n v="5892"/>
    <s v="Blonay - Saint-Légier"/>
    <s v="Riviera-Pays-d'Enhaut"/>
    <x v="2"/>
    <x v="48"/>
    <n v="1342"/>
    <n v="4"/>
    <n v="18"/>
    <n v="22"/>
  </r>
  <r>
    <n v="5584"/>
    <s v="Epalinges"/>
    <s v="Lausanne"/>
    <x v="6"/>
    <x v="49"/>
    <n v="1140"/>
    <n v="9"/>
    <n v="10"/>
    <n v="19"/>
  </r>
  <r>
    <n v="5857"/>
    <s v="Gilly"/>
    <s v="Nyon"/>
    <x v="3"/>
    <x v="8"/>
    <n v="179"/>
    <n v="0"/>
    <n v="3"/>
    <n v="3"/>
  </r>
  <r>
    <n v="5924"/>
    <s v="Orges"/>
    <s v="Jura-Nord vaudois"/>
    <x v="0"/>
    <x v="0"/>
    <n v="60"/>
    <n v="0"/>
    <n v="1"/>
    <n v="1"/>
  </r>
  <r>
    <n v="5859"/>
    <s v="Mont-sur-Rolle"/>
    <s v="Nyon"/>
    <x v="3"/>
    <x v="8"/>
    <n v="359"/>
    <n v="1"/>
    <n v="5"/>
    <n v="6"/>
  </r>
  <r>
    <n v="5643"/>
    <s v="Préverenges"/>
    <s v="Morges"/>
    <x v="4"/>
    <x v="50"/>
    <n v="605"/>
    <n v="1"/>
    <n v="9"/>
    <n v="10"/>
  </r>
  <r>
    <n v="5817"/>
    <s v="Grandcour"/>
    <s v="Broye-Vully"/>
    <x v="5"/>
    <x v="18"/>
    <n v="128"/>
    <n v="2"/>
    <n v="0"/>
    <n v="2"/>
  </r>
  <r>
    <n v="5819"/>
    <s v="Henniez"/>
    <s v="Broye-Vully"/>
    <x v="5"/>
    <x v="51"/>
    <n v="69"/>
    <n v="0"/>
    <n v="1"/>
    <n v="1"/>
  </r>
  <r>
    <n v="5514"/>
    <s v="Bottens"/>
    <s v="Gros-de-Vaud"/>
    <x v="5"/>
    <x v="52"/>
    <n v="204"/>
    <n v="0"/>
    <n v="3"/>
    <n v="3"/>
  </r>
  <r>
    <n v="5749"/>
    <s v="Chavornay"/>
    <s v="Jura-Nord vaudois"/>
    <x v="0"/>
    <x v="53"/>
    <n v="740"/>
    <n v="5"/>
    <n v="6"/>
    <n v="11"/>
  </r>
  <r>
    <n v="5631"/>
    <s v="Denens"/>
    <s v="Morges"/>
    <x v="4"/>
    <x v="45"/>
    <n v="77"/>
    <n v="0"/>
    <n v="1"/>
    <n v="1"/>
  </r>
  <r>
    <n v="5635"/>
    <s v="Ecublens"/>
    <s v="Ouest lausannois"/>
    <x v="6"/>
    <x v="54"/>
    <n v="1437"/>
    <n v="16"/>
    <n v="5"/>
    <n v="21"/>
  </r>
  <r>
    <n v="5495"/>
    <s v="Penthalaz"/>
    <s v="Gros-de-Vaud"/>
    <x v="4"/>
    <x v="20"/>
    <n v="422"/>
    <n v="3"/>
    <n v="3"/>
    <n v="6"/>
  </r>
  <r>
    <n v="5766"/>
    <s v="Vuiteboeuf"/>
    <s v="Jura-Nord vaudois"/>
    <x v="0"/>
    <x v="3"/>
    <n v="70"/>
    <n v="0"/>
    <n v="1"/>
    <n v="1"/>
  </r>
  <r>
    <n v="5624"/>
    <s v="Bussigny"/>
    <s v="Ouest lausannois"/>
    <x v="6"/>
    <x v="55"/>
    <n v="1291"/>
    <n v="9"/>
    <n v="9"/>
    <n v="18"/>
  </r>
  <r>
    <n v="5464"/>
    <s v="Vully-les-Lacs"/>
    <s v="Broye-Vully"/>
    <x v="5"/>
    <x v="37"/>
    <n v="427"/>
    <n v="2"/>
    <n v="4"/>
    <n v="6"/>
  </r>
  <r>
    <n v="5621"/>
    <s v="Aclens"/>
    <s v="Morges"/>
    <x v="4"/>
    <x v="56"/>
    <n v="75"/>
    <n v="0"/>
    <n v="1"/>
    <n v="1"/>
  </r>
  <r>
    <n v="5790"/>
    <s v="Maracon"/>
    <s v="Lavaux-Oron"/>
    <x v="7"/>
    <x v="42"/>
    <n v="76"/>
    <n v="0"/>
    <n v="1"/>
    <n v="1"/>
  </r>
  <r>
    <n v="5843"/>
    <s v="Rougemont"/>
    <s v="Riviera-Pays-d'Enhaut"/>
    <x v="1"/>
    <x v="35"/>
    <n v="82"/>
    <n v="0"/>
    <n v="1"/>
    <n v="1"/>
  </r>
  <r>
    <n v="5730"/>
    <s v="Trélex"/>
    <s v="Nyon"/>
    <x v="3"/>
    <x v="57"/>
    <n v="153"/>
    <n v="0"/>
    <n v="2"/>
    <n v="2"/>
  </r>
  <r>
    <n v="5480"/>
    <s v="Daillens"/>
    <s v="Gros-de-Vaud"/>
    <x v="4"/>
    <x v="20"/>
    <n v="170"/>
    <n v="0"/>
    <n v="2"/>
    <n v="2"/>
  </r>
  <r>
    <n v="5428"/>
    <s v="Gimel"/>
    <s v="Morges"/>
    <x v="3"/>
    <x v="15"/>
    <n v="345"/>
    <n v="0"/>
    <n v="4"/>
    <n v="4"/>
  </r>
  <r>
    <n v="5732"/>
    <s v="Vich"/>
    <s v="Nyon"/>
    <x v="3"/>
    <x v="5"/>
    <n v="161"/>
    <n v="0"/>
    <n v="2"/>
    <n v="2"/>
  </r>
  <r>
    <n v="5582"/>
    <s v="Cheseaux-sur-Lausanne"/>
    <s v="Lausanne"/>
    <x v="6"/>
    <x v="58"/>
    <n v="559"/>
    <n v="3"/>
    <n v="4"/>
    <n v="7"/>
  </r>
  <r>
    <n v="5634"/>
    <s v="Echichens"/>
    <s v="Morges"/>
    <x v="4"/>
    <x v="56"/>
    <n v="406"/>
    <n v="3"/>
    <n v="2"/>
    <n v="5"/>
  </r>
  <r>
    <n v="5831"/>
    <s v="Valbroye"/>
    <s v="Broye-Vully"/>
    <x v="5"/>
    <x v="51"/>
    <n v="429"/>
    <n v="2"/>
    <n v="3"/>
    <n v="5"/>
  </r>
  <r>
    <n v="5806"/>
    <s v="Jorat-Mézières"/>
    <s v="Lavaux-Oron"/>
    <x v="5"/>
    <x v="25"/>
    <n v="429"/>
    <n v="0"/>
    <n v="5"/>
    <n v="5"/>
  </r>
  <r>
    <n v="5498"/>
    <s v="La Sarraz"/>
    <s v="Morges"/>
    <x v="4"/>
    <x v="31"/>
    <n v="322"/>
    <n v="0"/>
    <n v="4"/>
    <n v="4"/>
  </r>
  <r>
    <n v="5627"/>
    <s v="Chavannes-près-Renens"/>
    <s v="Ouest lausannois"/>
    <x v="6"/>
    <x v="33"/>
    <n v="997"/>
    <n v="7"/>
    <n v="4"/>
    <n v="11"/>
  </r>
  <r>
    <n v="5860"/>
    <s v="Perroy"/>
    <s v="Nyon"/>
    <x v="3"/>
    <x v="8"/>
    <n v="174"/>
    <n v="0"/>
    <n v="2"/>
    <n v="2"/>
  </r>
  <r>
    <n v="5656"/>
    <s v="Hautemorges"/>
    <s v="Morges"/>
    <x v="4"/>
    <x v="9"/>
    <n v="555"/>
    <n v="0"/>
    <n v="6"/>
    <n v="6"/>
  </r>
  <r>
    <n v="5581"/>
    <s v="Belmont-sur-Lausanne"/>
    <s v="Lavaux-Oron"/>
    <x v="7"/>
    <x v="23"/>
    <n v="463"/>
    <n v="0"/>
    <n v="5"/>
    <n v="5"/>
  </r>
  <r>
    <n v="5530"/>
    <s v="Pailly"/>
    <s v="Gros-de-Vaud"/>
    <x v="5"/>
    <x v="59"/>
    <n v="91"/>
    <n v="0"/>
    <n v="1"/>
    <n v="1"/>
  </r>
  <r>
    <n v="5458"/>
    <s v="Faoug"/>
    <s v="Broye-Vully"/>
    <x v="5"/>
    <x v="37"/>
    <n v="99"/>
    <n v="0"/>
    <n v="1"/>
    <n v="1"/>
  </r>
  <r>
    <n v="5853"/>
    <s v="Bursins"/>
    <s v="Nyon"/>
    <x v="3"/>
    <x v="8"/>
    <n v="99"/>
    <n v="0"/>
    <n v="1"/>
    <n v="1"/>
  </r>
  <r>
    <n v="5804"/>
    <s v="Jorat-Menthue"/>
    <s v="Gros-de-Vaud"/>
    <x v="5"/>
    <x v="59"/>
    <n v="205"/>
    <n v="0"/>
    <n v="2"/>
    <n v="2"/>
  </r>
  <r>
    <n v="5410"/>
    <s v="Ormont-Dessous"/>
    <s v="Aigle"/>
    <x v="1"/>
    <x v="2"/>
    <n v="119"/>
    <n v="0"/>
    <n v="1"/>
    <n v="1"/>
  </r>
  <r>
    <n v="5477"/>
    <s v="Cossonay"/>
    <s v="Morges"/>
    <x v="4"/>
    <x v="20"/>
    <n v="531"/>
    <n v="0"/>
    <n v="4"/>
    <n v="4"/>
  </r>
  <r>
    <n v="5515"/>
    <s v="Bretigny-sur-Morrens"/>
    <s v="Gros-de-Vaud"/>
    <x v="6"/>
    <x v="40"/>
    <n v="124"/>
    <n v="0"/>
    <n v="1"/>
    <n v="1"/>
  </r>
  <r>
    <n v="5716"/>
    <s v="Eysins"/>
    <s v="Nyon"/>
    <x v="3"/>
    <x v="60"/>
    <n v="242"/>
    <n v="0"/>
    <n v="2"/>
    <n v="2"/>
  </r>
  <r>
    <n v="5523"/>
    <s v="Froideville"/>
    <s v="Gros-de-Vaud"/>
    <x v="6"/>
    <x v="40"/>
    <n v="386"/>
    <n v="1"/>
    <n v="2"/>
    <n v="3"/>
  </r>
  <r>
    <n v="5553"/>
    <s v="Champagne"/>
    <s v="Jura-Nord vaudois"/>
    <x v="0"/>
    <x v="0"/>
    <n v="129"/>
    <n v="0"/>
    <n v="1"/>
    <n v="1"/>
  </r>
  <r>
    <n v="5708"/>
    <s v="Chavannes-des-Bois"/>
    <s v="Nyon"/>
    <x v="3"/>
    <x v="34"/>
    <n v="132"/>
    <n v="0"/>
    <n v="1"/>
    <n v="1"/>
  </r>
  <r>
    <n v="5714"/>
    <s v="Crassier"/>
    <s v="Nyon"/>
    <x v="3"/>
    <x v="60"/>
    <n v="143"/>
    <n v="0"/>
    <n v="1"/>
    <n v="1"/>
  </r>
  <r>
    <n v="5715"/>
    <s v="Duillier"/>
    <s v="Nyon"/>
    <x v="3"/>
    <x v="5"/>
    <n v="137"/>
    <n v="0"/>
    <n v="1"/>
    <n v="1"/>
  </r>
  <r>
    <n v="5434"/>
    <s v="Saint-George"/>
    <s v="Nyon"/>
    <x v="3"/>
    <x v="5"/>
    <n v="123"/>
    <n v="0"/>
    <n v="1"/>
    <n v="1"/>
  </r>
  <r>
    <n v="5501"/>
    <s v="Sullens"/>
    <s v="Gros-de-Vaud"/>
    <x v="6"/>
    <x v="58"/>
    <n v="160"/>
    <n v="0"/>
    <n v="1"/>
    <n v="1"/>
  </r>
  <r>
    <n v="5726"/>
    <s v="La Rippe"/>
    <s v="Nyon"/>
    <x v="3"/>
    <x v="60"/>
    <n v="148"/>
    <n v="0"/>
    <n v="1"/>
    <n v="1"/>
  </r>
  <r>
    <n v="5727"/>
    <s v="Saint-Cergue"/>
    <s v="Nyon"/>
    <x v="3"/>
    <x v="57"/>
    <n v="326"/>
    <n v="0"/>
    <n v="2"/>
    <n v="2"/>
  </r>
  <r>
    <n v="5723"/>
    <s v="Mies"/>
    <s v="Nyon"/>
    <x v="3"/>
    <x v="34"/>
    <n v="179"/>
    <n v="0"/>
    <n v="1"/>
    <n v="1"/>
  </r>
  <r>
    <n v="5518"/>
    <s v="Echallens"/>
    <s v="Gros-de-Vaud"/>
    <x v="5"/>
    <x v="26"/>
    <n v="810"/>
    <n v="2"/>
    <n v="2"/>
    <n v="4"/>
  </r>
  <r>
    <n v="5607"/>
    <s v="Puidoux"/>
    <s v="Lavaux-Oron"/>
    <x v="7"/>
    <x v="41"/>
    <n v="353"/>
    <n v="2"/>
    <n v="0"/>
    <n v="2"/>
  </r>
  <r>
    <n v="5693"/>
    <s v="Montanaire"/>
    <s v="Gros-de-Vaud"/>
    <x v="5"/>
    <x v="59"/>
    <n v="383"/>
    <n v="0"/>
    <n v="2"/>
    <n v="2"/>
  </r>
  <r>
    <n v="5717"/>
    <s v="Founex"/>
    <s v="Nyon"/>
    <x v="3"/>
    <x v="34"/>
    <n v="393"/>
    <n v="0"/>
    <n v="2"/>
    <n v="2"/>
  </r>
  <r>
    <n v="5704"/>
    <s v="Begnins"/>
    <s v="Nyon"/>
    <x v="3"/>
    <x v="5"/>
    <n v="208"/>
    <n v="0"/>
    <n v="1"/>
    <n v="1"/>
  </r>
  <r>
    <n v="5655"/>
    <s v="Yens"/>
    <s v="Morges"/>
    <x v="4"/>
    <x v="45"/>
    <n v="204"/>
    <n v="0"/>
    <n v="1"/>
    <n v="1"/>
  </r>
  <r>
    <n v="5885"/>
    <s v="Jongny"/>
    <s v="Riviera-Pays-d'Enhaut"/>
    <x v="2"/>
    <x v="24"/>
    <n v="229"/>
    <n v="0"/>
    <n v="1"/>
    <n v="1"/>
  </r>
  <r>
    <n v="5718"/>
    <s v="Genolier"/>
    <s v="Nyon"/>
    <x v="3"/>
    <x v="57"/>
    <n v="240"/>
    <n v="0"/>
    <n v="1"/>
    <n v="1"/>
  </r>
  <r>
    <n v="5725"/>
    <s v="Prangins"/>
    <s v="Nyon"/>
    <x v="3"/>
    <x v="61"/>
    <n v="474"/>
    <n v="0"/>
    <n v="2"/>
    <n v="2"/>
  </r>
  <r>
    <n v="5604"/>
    <s v="Forel (Lavaux)"/>
    <s v="Lavaux-Oron"/>
    <x v="7"/>
    <x v="25"/>
    <n v="261"/>
    <n v="0"/>
    <n v="1"/>
    <n v="1"/>
  </r>
  <r>
    <n v="5702"/>
    <s v="Arzier-Le Muids"/>
    <s v="Nyon"/>
    <x v="3"/>
    <x v="57"/>
    <n v="380"/>
    <n v="0"/>
    <n v="1"/>
    <n v="1"/>
  </r>
  <r>
    <n v="5611"/>
    <s v="Savigny"/>
    <s v="Lavaux-Oron"/>
    <x v="7"/>
    <x v="25"/>
    <n v="404"/>
    <n v="1"/>
    <n v="0"/>
    <n v="1"/>
  </r>
  <r>
    <n v="5587"/>
    <s v="Le Mont-sur-Lausanne"/>
    <s v="Lausanne"/>
    <x v="6"/>
    <x v="62"/>
    <n v="1242"/>
    <n v="2"/>
    <n v="1"/>
    <n v="3"/>
  </r>
  <r>
    <n v="5652"/>
    <s v="Villars-sous-Yens"/>
    <s v="Morges"/>
    <x v="4"/>
    <x v="45"/>
    <n v="73"/>
    <n v="0"/>
    <n v="0"/>
    <n v="0"/>
  </r>
  <r>
    <n v="5633"/>
    <s v="Echandens"/>
    <s v="Morges"/>
    <x v="4"/>
    <x v="50"/>
    <n v="251"/>
    <n v="0"/>
    <n v="0"/>
    <n v="0"/>
  </r>
  <r>
    <n v="5520"/>
    <s v="Essertines-sur-Yverdon"/>
    <s v="Gros-de-Vaud"/>
    <x v="5"/>
    <x v="52"/>
    <n v="158"/>
    <n v="0"/>
    <n v="0"/>
    <n v="0"/>
  </r>
  <r>
    <n v="5638"/>
    <s v="Lonay"/>
    <s v="Morges"/>
    <x v="4"/>
    <x v="50"/>
    <n v="257"/>
    <n v="0"/>
    <n v="0"/>
    <n v="0"/>
  </r>
  <r>
    <n v="5654"/>
    <s v="Vullierens"/>
    <s v="Morges"/>
    <x v="4"/>
    <x v="20"/>
    <n v="73"/>
    <n v="0"/>
    <n v="0"/>
    <n v="0"/>
  </r>
  <r>
    <n v="5435"/>
    <s v="Saint-Livres"/>
    <s v="Morges"/>
    <x v="3"/>
    <x v="15"/>
    <n v="80"/>
    <n v="0"/>
    <n v="0"/>
    <n v="0"/>
  </r>
  <r>
    <n v="5692"/>
    <s v="Vucherens"/>
    <s v="Broye-Vully"/>
    <x v="5"/>
    <x v="25"/>
    <n v="87"/>
    <n v="0"/>
    <n v="0"/>
    <n v="0"/>
  </r>
  <r>
    <n v="5929"/>
    <s v="Suchy"/>
    <s v="Jura-Nord vaudois"/>
    <x v="0"/>
    <x v="53"/>
    <n v="106"/>
    <n v="0"/>
    <n v="0"/>
    <n v="0"/>
  </r>
  <r>
    <n v="5905"/>
    <s v="Champvent"/>
    <s v="Jura-Nord vaudois"/>
    <x v="0"/>
    <x v="19"/>
    <n v="101"/>
    <n v="0"/>
    <n v="0"/>
    <n v="0"/>
  </r>
  <r>
    <n v="5566"/>
    <s v="Provence"/>
    <s v="Jura-Nord vaudois"/>
    <x v="0"/>
    <x v="0"/>
    <n v="36"/>
    <n v="0"/>
    <n v="0"/>
    <n v="0"/>
  </r>
  <r>
    <n v="5904"/>
    <s v="Chamblon"/>
    <s v="Jura-Nord vaudois"/>
    <x v="0"/>
    <x v="19"/>
    <n v="57"/>
    <n v="0"/>
    <n v="0"/>
    <n v="0"/>
  </r>
  <r>
    <n v="5688"/>
    <s v="Syens"/>
    <s v="Broye-Vully"/>
    <x v="5"/>
    <x v="25"/>
    <n v="20"/>
    <n v="0"/>
    <n v="0"/>
    <n v="0"/>
  </r>
  <r>
    <n v="5661"/>
    <s v="Boulens"/>
    <s v="Gros-de-Vaud"/>
    <x v="5"/>
    <x v="59"/>
    <n v="52"/>
    <n v="0"/>
    <n v="0"/>
    <n v="0"/>
  </r>
  <r>
    <n v="5741"/>
    <s v="L'Abergement"/>
    <s v="Jura-Nord vaudois"/>
    <x v="0"/>
    <x v="21"/>
    <n v="27"/>
    <n v="0"/>
    <n v="0"/>
    <n v="0"/>
  </r>
  <r>
    <n v="5720"/>
    <s v="Givrins"/>
    <s v="Nyon"/>
    <x v="3"/>
    <x v="57"/>
    <n v="115"/>
    <n v="0"/>
    <n v="0"/>
    <n v="0"/>
  </r>
  <r>
    <n v="5563"/>
    <s v="Mutrux"/>
    <s v="Jura-Nord vaudois"/>
    <x v="0"/>
    <x v="0"/>
    <n v="25"/>
    <n v="0"/>
    <n v="0"/>
    <n v="0"/>
  </r>
  <r>
    <n v="5760"/>
    <s v="Rances"/>
    <s v="Jura-Nord vaudois"/>
    <x v="0"/>
    <x v="21"/>
    <n v="51"/>
    <n v="0"/>
    <n v="0"/>
    <n v="0"/>
  </r>
  <r>
    <n v="5914"/>
    <s v="Ependes"/>
    <s v="Jura-Nord vaudois"/>
    <x v="0"/>
    <x v="53"/>
    <n v="53"/>
    <n v="0"/>
    <n v="0"/>
    <n v="0"/>
  </r>
  <r>
    <n v="5855"/>
    <s v="Dully"/>
    <s v="Nyon"/>
    <x v="3"/>
    <x v="8"/>
    <n v="58"/>
    <n v="0"/>
    <n v="0"/>
    <n v="0"/>
  </r>
  <r>
    <n v="5729"/>
    <s v="Tannay"/>
    <s v="Nyon"/>
    <x v="3"/>
    <x v="34"/>
    <n v="135"/>
    <n v="0"/>
    <n v="0"/>
    <n v="0"/>
  </r>
  <r>
    <n v="5645"/>
    <s v="Romanel-sur-Morges"/>
    <s v="Morges"/>
    <x v="4"/>
    <x v="56"/>
    <n v="30"/>
    <n v="0"/>
    <n v="0"/>
    <n v="0"/>
  </r>
  <r>
    <n v="5493"/>
    <s v="Orny"/>
    <s v="Morges"/>
    <x v="4"/>
    <x v="31"/>
    <n v="47"/>
    <n v="0"/>
    <n v="0"/>
    <n v="0"/>
  </r>
  <r>
    <n v="5499"/>
    <s v="Senarclens"/>
    <s v="Morges"/>
    <x v="4"/>
    <x v="20"/>
    <n v="67"/>
    <n v="0"/>
    <n v="0"/>
    <n v="0"/>
  </r>
  <r>
    <n v="5921"/>
    <s v="Molondin"/>
    <s v="Jura-Nord vaudois"/>
    <x v="0"/>
    <x v="12"/>
    <n v="43"/>
    <n v="0"/>
    <n v="0"/>
    <n v="0"/>
  </r>
  <r>
    <n v="5456"/>
    <s v="Cudrefin"/>
    <s v="Broye-Vully"/>
    <x v="5"/>
    <x v="37"/>
    <n v="236"/>
    <n v="0"/>
    <n v="0"/>
    <n v="0"/>
  </r>
  <r>
    <n v="5521"/>
    <s v="Etagnières"/>
    <s v="Gros-de-Vaud"/>
    <x v="5"/>
    <x v="26"/>
    <n v="132"/>
    <n v="0"/>
    <n v="0"/>
    <n v="0"/>
  </r>
  <r>
    <n v="5632"/>
    <s v="Denges"/>
    <s v="Morges"/>
    <x v="4"/>
    <x v="50"/>
    <n v="170"/>
    <n v="0"/>
    <n v="0"/>
    <n v="0"/>
  </r>
  <r>
    <n v="5534"/>
    <s v="Rueyres"/>
    <s v="Gros-de-Vaud"/>
    <x v="5"/>
    <x v="59"/>
    <n v="37"/>
    <n v="0"/>
    <n v="0"/>
    <n v="0"/>
  </r>
  <r>
    <n v="5483"/>
    <s v="Ferreyres"/>
    <s v="Morges"/>
    <x v="4"/>
    <x v="31"/>
    <n v="45"/>
    <n v="0"/>
    <n v="0"/>
    <n v="0"/>
  </r>
  <r>
    <n v="5907"/>
    <s v="Chavannes-le-Chêne"/>
    <s v="Jura-Nord vaudois"/>
    <x v="0"/>
    <x v="12"/>
    <n v="38"/>
    <n v="0"/>
    <n v="0"/>
    <n v="0"/>
  </r>
  <r>
    <n v="5609"/>
    <s v="Rivaz"/>
    <s v="Lavaux-Oron"/>
    <x v="7"/>
    <x v="41"/>
    <n v="23"/>
    <n v="0"/>
    <n v="0"/>
    <n v="0"/>
  </r>
  <r>
    <n v="5512"/>
    <s v="Bercher"/>
    <s v="Gros-de-Vaud"/>
    <x v="5"/>
    <x v="59"/>
    <n v="178"/>
    <n v="0"/>
    <n v="0"/>
    <n v="0"/>
  </r>
  <r>
    <n v="5585"/>
    <s v="Jouxtens-Mézery"/>
    <s v="Lausanne"/>
    <x v="6"/>
    <x v="16"/>
    <n v="147"/>
    <n v="0"/>
    <n v="0"/>
    <n v="0"/>
  </r>
  <r>
    <n v="5522"/>
    <s v="Fey"/>
    <s v="Gros-de-Vaud"/>
    <x v="5"/>
    <x v="59"/>
    <n v="125"/>
    <n v="0"/>
    <n v="0"/>
    <n v="0"/>
  </r>
  <r>
    <n v="5706"/>
    <s v="Borex"/>
    <s v="Nyon"/>
    <x v="3"/>
    <x v="60"/>
    <n v="145"/>
    <n v="0"/>
    <n v="0"/>
    <n v="0"/>
  </r>
  <r>
    <n v="5742"/>
    <s v="Agiez"/>
    <s v="Jura-Nord vaudois"/>
    <x v="0"/>
    <x v="21"/>
    <n v="59"/>
    <n v="0"/>
    <n v="0"/>
    <n v="0"/>
  </r>
  <r>
    <n v="5482"/>
    <s v="Eclépens"/>
    <s v="Morges"/>
    <x v="4"/>
    <x v="31"/>
    <n v="145"/>
    <n v="0"/>
    <n v="0"/>
    <n v="0"/>
  </r>
  <r>
    <n v="5610"/>
    <s v="St-Saphorin (Lavaux)"/>
    <s v="Lavaux-Oron"/>
    <x v="7"/>
    <x v="41"/>
    <n v="19"/>
    <n v="0"/>
    <n v="0"/>
    <n v="0"/>
  </r>
  <r>
    <n v="5830"/>
    <s v="Villarzel"/>
    <s v="Broye-Vully"/>
    <x v="5"/>
    <x v="51"/>
    <n v="66"/>
    <n v="0"/>
    <n v="0"/>
    <n v="0"/>
  </r>
  <r>
    <n v="5703"/>
    <s v="Bassins"/>
    <s v="Nyon"/>
    <x v="3"/>
    <x v="5"/>
    <n v="157"/>
    <n v="0"/>
    <n v="0"/>
    <n v="0"/>
  </r>
  <r>
    <n v="5756"/>
    <s v="Montcherand"/>
    <s v="Jura-Nord vaudois"/>
    <x v="0"/>
    <x v="21"/>
    <n v="67"/>
    <n v="0"/>
    <n v="0"/>
    <n v="0"/>
  </r>
  <r>
    <n v="5710"/>
    <s v="Coinsins"/>
    <s v="Nyon"/>
    <x v="3"/>
    <x v="5"/>
    <n v="59"/>
    <n v="0"/>
    <n v="0"/>
    <n v="0"/>
  </r>
  <r>
    <n v="5473"/>
    <s v="Boussens"/>
    <s v="Gros-de-Vaud"/>
    <x v="6"/>
    <x v="58"/>
    <n v="160"/>
    <n v="0"/>
    <n v="0"/>
    <n v="0"/>
  </r>
  <r>
    <n v="5799"/>
    <s v="Servion"/>
    <s v="Lavaux-Oron"/>
    <x v="5"/>
    <x v="25"/>
    <n v="291"/>
    <n v="0"/>
    <n v="0"/>
    <n v="0"/>
  </r>
  <r>
    <n v="5592"/>
    <s v="Romanel-sur-Lausanne"/>
    <s v="Lausanne"/>
    <x v="6"/>
    <x v="16"/>
    <n v="452"/>
    <n v="0"/>
    <n v="0"/>
    <n v="0"/>
  </r>
  <r>
    <n v="5479"/>
    <s v="Cuarnens"/>
    <s v="Morges"/>
    <x v="4"/>
    <x v="31"/>
    <n v="68"/>
    <n v="0"/>
    <n v="0"/>
    <n v="0"/>
  </r>
  <r>
    <n v="5486"/>
    <s v="L'Isle"/>
    <s v="Morges"/>
    <x v="4"/>
    <x v="31"/>
    <n v="115"/>
    <n v="0"/>
    <n v="0"/>
    <n v="0"/>
  </r>
  <r>
    <n v="5763"/>
    <s v="Valeyres-sous-Rances"/>
    <s v="Jura-Nord vaudois"/>
    <x v="0"/>
    <x v="21"/>
    <n v="88"/>
    <n v="0"/>
    <n v="0"/>
    <n v="0"/>
  </r>
  <r>
    <n v="5709"/>
    <s v="Chéserex"/>
    <s v="Nyon"/>
    <x v="3"/>
    <x v="60"/>
    <n v="123"/>
    <n v="0"/>
    <n v="0"/>
    <n v="0"/>
  </r>
  <r>
    <n v="5803"/>
    <s v="Vulliens"/>
    <s v="Broye-Vully"/>
    <x v="5"/>
    <x v="25"/>
    <n v="87"/>
    <n v="0"/>
    <n v="0"/>
    <n v="0"/>
  </r>
  <r>
    <n v="5707"/>
    <s v="Chavannes-de-Bogis"/>
    <s v="Nyon"/>
    <x v="3"/>
    <x v="34"/>
    <n v="173"/>
    <n v="0"/>
    <n v="0"/>
    <n v="0"/>
  </r>
  <r>
    <n v="5411"/>
    <s v="Ormont-Dessus"/>
    <s v="Aigle"/>
    <x v="1"/>
    <x v="2"/>
    <n v="131"/>
    <n v="0"/>
    <n v="0"/>
    <n v="0"/>
  </r>
  <r>
    <n v="5511"/>
    <s v="Assens"/>
    <s v="Gros-de-Vaud"/>
    <x v="5"/>
    <x v="26"/>
    <n v="212"/>
    <n v="0"/>
    <n v="0"/>
    <n v="0"/>
  </r>
  <r>
    <n v="5533"/>
    <s v="Poliez-Pittet"/>
    <s v="Gros-de-Vaud"/>
    <x v="5"/>
    <x v="52"/>
    <n v="132"/>
    <n v="0"/>
    <n v="0"/>
    <n v="0"/>
  </r>
  <r>
    <n v="5926"/>
    <s v="Pomy"/>
    <s v="Jura-Nord vaudois"/>
    <x v="0"/>
    <x v="12"/>
    <n v="125"/>
    <n v="0"/>
    <n v="0"/>
    <n v="0"/>
  </r>
  <r>
    <n v="5913"/>
    <s v="Donneloye"/>
    <s v="Jura-Nord vaudois"/>
    <x v="5"/>
    <x v="59"/>
    <n v="131"/>
    <n v="0"/>
    <n v="0"/>
    <n v="0"/>
  </r>
  <r>
    <n v="5492"/>
    <s v="Montricher"/>
    <s v="Morges"/>
    <x v="4"/>
    <x v="9"/>
    <n v="90"/>
    <n v="0"/>
    <n v="0"/>
    <n v="0"/>
  </r>
  <r>
    <n v="5554"/>
    <s v="Concise"/>
    <s v="Jura-Nord vaudois"/>
    <x v="0"/>
    <x v="0"/>
    <n v="132"/>
    <n v="0"/>
    <n v="0"/>
    <n v="0"/>
  </r>
  <r>
    <n v="5415"/>
    <s v="Yvorne"/>
    <s v="Aigle"/>
    <x v="1"/>
    <x v="17"/>
    <n v="131"/>
    <n v="0"/>
    <n v="0"/>
    <n v="0"/>
  </r>
  <r>
    <n v="5527"/>
    <s v="Morrens"/>
    <s v="Gros-de-Vaud"/>
    <x v="6"/>
    <x v="40"/>
    <n v="156"/>
    <n v="0"/>
    <n v="0"/>
    <n v="0"/>
  </r>
  <r>
    <n v="5719"/>
    <s v="Gingins"/>
    <s v="Nyon"/>
    <x v="3"/>
    <x v="60"/>
    <n v="134"/>
    <n v="0"/>
    <n v="0"/>
    <n v="0"/>
  </r>
  <r>
    <n v="5537"/>
    <s v="Villars-le-Terroir"/>
    <s v="Gros-de-Vaud"/>
    <x v="5"/>
    <x v="52"/>
    <n v="195"/>
    <n v="0"/>
    <n v="0"/>
    <n v="0"/>
  </r>
  <r>
    <n v="5503"/>
    <s v="Vufflens-la-Ville"/>
    <s v="Gros-de-Vaud"/>
    <x v="4"/>
    <x v="20"/>
    <n v="155"/>
    <n v="0"/>
    <n v="0"/>
    <n v="0"/>
  </r>
  <r>
    <n v="5636"/>
    <s v="Etoy"/>
    <s v="Morges"/>
    <x v="3"/>
    <x v="63"/>
    <n v="310"/>
    <n v="0"/>
    <n v="0"/>
    <n v="0"/>
  </r>
  <r>
    <n v="5496"/>
    <s v="Penthaz"/>
    <s v="Gros-de-Vaud"/>
    <x v="4"/>
    <x v="20"/>
    <n v="273"/>
    <n v="0"/>
    <n v="0"/>
    <n v="0"/>
  </r>
  <r>
    <n v="5628"/>
    <s v="Chigny"/>
    <s v="Morges"/>
    <x v="4"/>
    <x v="29"/>
    <n v="51"/>
    <n v="0"/>
    <n v="0"/>
    <n v="0"/>
  </r>
  <r>
    <n v="5555"/>
    <s v="Corcelles-près-Concise"/>
    <s v="Jura-Nord vaudois"/>
    <x v="0"/>
    <x v="0"/>
    <n v="49"/>
    <n v="0"/>
    <n v="0"/>
    <n v="0"/>
  </r>
  <r>
    <n v="5728"/>
    <s v="Signy-Avenex"/>
    <s v="Nyon"/>
    <x v="3"/>
    <x v="60"/>
    <n v="69"/>
    <n v="0"/>
    <n v="0"/>
    <n v="0"/>
  </r>
  <r>
    <n v="5785"/>
    <s v="Corcelles-le-Jorat"/>
    <s v="Broye-Vully"/>
    <x v="5"/>
    <x v="25"/>
    <n v="59"/>
    <n v="0"/>
    <n v="0"/>
    <n v="0"/>
  </r>
  <r>
    <n v="5663"/>
    <s v="Bussy-sur-Moudon"/>
    <s v="Broye-Vully"/>
    <x v="5"/>
    <x v="28"/>
    <n v="33"/>
    <n v="0"/>
    <n v="0"/>
    <n v="0"/>
  </r>
  <r>
    <n v="5812"/>
    <s v="Champtauroz"/>
    <s v="Broye-Vully"/>
    <x v="5"/>
    <x v="51"/>
    <n v="21"/>
    <n v="0"/>
    <n v="0"/>
    <n v="0"/>
  </r>
  <r>
    <n v="5665"/>
    <s v="Chavannes-sur-Moudon"/>
    <s v="Broye-Vully"/>
    <x v="5"/>
    <x v="64"/>
    <n v="23"/>
    <n v="0"/>
    <n v="0"/>
    <n v="0"/>
  </r>
  <r>
    <n v="5813"/>
    <s v="Chevroux"/>
    <s v="Broye-Vully"/>
    <x v="5"/>
    <x v="18"/>
    <n v="63"/>
    <n v="0"/>
    <n v="0"/>
    <n v="0"/>
  </r>
  <r>
    <n v="5671"/>
    <s v="Dompierre"/>
    <s v="Broye-Vully"/>
    <x v="5"/>
    <x v="51"/>
    <n v="26"/>
    <n v="0"/>
    <n v="0"/>
    <n v="0"/>
  </r>
  <r>
    <n v="5673"/>
    <s v="Hermenches"/>
    <s v="Broye-Vully"/>
    <x v="5"/>
    <x v="28"/>
    <n v="36"/>
    <n v="0"/>
    <n v="0"/>
    <n v="0"/>
  </r>
  <r>
    <n v="5674"/>
    <s v="Lovatens"/>
    <s v="Broye-Vully"/>
    <x v="5"/>
    <x v="10"/>
    <n v="14"/>
    <n v="0"/>
    <n v="0"/>
    <n v="0"/>
  </r>
  <r>
    <n v="5683"/>
    <s v="Prévonloup"/>
    <s v="Broye-Vully"/>
    <x v="5"/>
    <x v="10"/>
    <n v="31"/>
    <n v="0"/>
    <n v="0"/>
    <n v="0"/>
  </r>
  <r>
    <n v="5684"/>
    <s v="Rossenges"/>
    <s v="Broye-Vully"/>
    <x v="5"/>
    <x v="10"/>
    <n v="7"/>
    <n v="0"/>
    <n v="0"/>
    <n v="0"/>
  </r>
  <r>
    <n v="5827"/>
    <s v="Trey"/>
    <s v="Broye-Vully"/>
    <x v="5"/>
    <x v="18"/>
    <n v="40"/>
    <n v="0"/>
    <n v="0"/>
    <n v="0"/>
  </r>
  <r>
    <n v="5828"/>
    <s v="Treytorrens"/>
    <s v="Broye-Vully"/>
    <x v="5"/>
    <x v="51"/>
    <n v="9"/>
    <n v="0"/>
    <n v="0"/>
    <n v="0"/>
  </r>
  <r>
    <n v="5690"/>
    <s v="Villars-le-Comte"/>
    <s v="Broye-Vully"/>
    <x v="5"/>
    <x v="10"/>
    <n v="13"/>
    <n v="0"/>
    <n v="0"/>
    <n v="0"/>
  </r>
  <r>
    <n v="5472"/>
    <s v="Bournens"/>
    <s v="Gros-de-Vaud"/>
    <x v="6"/>
    <x v="58"/>
    <n v="59"/>
    <n v="0"/>
    <n v="0"/>
    <n v="0"/>
  </r>
  <r>
    <n v="5487"/>
    <s v="Lussery-Villars"/>
    <s v="Gros-de-Vaud"/>
    <x v="4"/>
    <x v="20"/>
    <n v="46"/>
    <n v="0"/>
    <n v="0"/>
    <n v="0"/>
  </r>
  <r>
    <n v="5489"/>
    <s v="Mex"/>
    <s v="Gros-de-Vaud"/>
    <x v="4"/>
    <x v="20"/>
    <n v="83"/>
    <n v="0"/>
    <n v="0"/>
    <n v="0"/>
  </r>
  <r>
    <n v="5540"/>
    <s v="Montilliez"/>
    <s v="Gros-de-Vaud"/>
    <x v="5"/>
    <x v="52"/>
    <n v="231"/>
    <n v="0"/>
    <n v="0"/>
    <n v="0"/>
  </r>
  <r>
    <n v="5680"/>
    <s v="Ogens"/>
    <s v="Gros-de-Vaud"/>
    <x v="5"/>
    <x v="59"/>
    <n v="56"/>
    <n v="0"/>
    <n v="0"/>
    <n v="0"/>
  </r>
  <r>
    <n v="5923"/>
    <s v="Oppens"/>
    <s v="Gros-de-Vaud"/>
    <x v="5"/>
    <x v="59"/>
    <n v="27"/>
    <n v="0"/>
    <n v="0"/>
    <n v="0"/>
  </r>
  <r>
    <n v="5529"/>
    <s v="Oulens-sous-Echallens"/>
    <s v="Gros-de-Vaud"/>
    <x v="5"/>
    <x v="26"/>
    <n v="88"/>
    <n v="0"/>
    <n v="0"/>
    <n v="0"/>
  </r>
  <r>
    <n v="5531"/>
    <s v="Penthéréaz"/>
    <s v="Gros-de-Vaud"/>
    <x v="5"/>
    <x v="52"/>
    <n v="52"/>
    <n v="0"/>
    <n v="0"/>
    <n v="0"/>
  </r>
  <r>
    <n v="5535"/>
    <s v="Saint-Barthélemy"/>
    <s v="Gros-de-Vaud"/>
    <x v="5"/>
    <x v="26"/>
    <n v="97"/>
    <n v="0"/>
    <n v="0"/>
    <n v="0"/>
  </r>
  <r>
    <n v="5539"/>
    <s v="Vuarrens"/>
    <s v="Gros-de-Vaud"/>
    <x v="5"/>
    <x v="52"/>
    <n v="175"/>
    <n v="0"/>
    <n v="0"/>
    <n v="0"/>
  </r>
  <r>
    <n v="5743"/>
    <s v="Arnex-sur-Orbe"/>
    <s v="Jura-Nord vaudois"/>
    <x v="0"/>
    <x v="21"/>
    <n v="79"/>
    <n v="0"/>
    <n v="0"/>
    <n v="0"/>
  </r>
  <r>
    <n v="5746"/>
    <s v="Bavois"/>
    <s v="Jura-Nord vaudois"/>
    <x v="0"/>
    <x v="53"/>
    <n v="122"/>
    <n v="0"/>
    <n v="0"/>
    <n v="0"/>
  </r>
  <r>
    <n v="5902"/>
    <s v="Belmont-sur-Yverdon"/>
    <s v="Jura-Nord vaudois"/>
    <x v="0"/>
    <x v="53"/>
    <n v="56"/>
    <n v="0"/>
    <n v="0"/>
    <n v="0"/>
  </r>
  <r>
    <n v="5903"/>
    <s v="Bioley-Magnoux"/>
    <s v="Jura-Nord vaudois"/>
    <x v="5"/>
    <x v="59"/>
    <n v="36"/>
    <n v="0"/>
    <n v="0"/>
    <n v="0"/>
  </r>
  <r>
    <n v="5747"/>
    <s v="Bofflens"/>
    <s v="Jura-Nord vaudois"/>
    <x v="0"/>
    <x v="7"/>
    <n v="27"/>
    <n v="0"/>
    <n v="0"/>
    <n v="0"/>
  </r>
  <r>
    <n v="5551"/>
    <s v="Bonvillars"/>
    <s v="Jura-Nord vaudois"/>
    <x v="0"/>
    <x v="0"/>
    <n v="61"/>
    <n v="0"/>
    <n v="0"/>
    <n v="0"/>
  </r>
  <r>
    <n v="5748"/>
    <s v="Bretonnières"/>
    <s v="Jura-Nord vaudois"/>
    <x v="0"/>
    <x v="7"/>
    <n v="42"/>
    <n v="0"/>
    <n v="0"/>
    <n v="0"/>
  </r>
  <r>
    <n v="5750"/>
    <s v="Les Clées"/>
    <s v="Jura-Nord vaudois"/>
    <x v="0"/>
    <x v="21"/>
    <n v="17"/>
    <n v="0"/>
    <n v="0"/>
    <n v="0"/>
  </r>
  <r>
    <n v="5910"/>
    <s v="Cronay"/>
    <s v="Jura-Nord vaudois"/>
    <x v="0"/>
    <x v="12"/>
    <n v="65"/>
    <n v="0"/>
    <n v="0"/>
    <n v="0"/>
  </r>
  <r>
    <n v="5911"/>
    <s v="Cuarny"/>
    <s v="Jura-Nord vaudois"/>
    <x v="0"/>
    <x v="12"/>
    <n v="31"/>
    <n v="0"/>
    <n v="0"/>
    <n v="0"/>
  </r>
  <r>
    <n v="5912"/>
    <s v="Démoret"/>
    <s v="Jura-Nord vaudois"/>
    <x v="0"/>
    <x v="12"/>
    <n v="21"/>
    <n v="0"/>
    <n v="0"/>
    <n v="0"/>
  </r>
  <r>
    <n v="5556"/>
    <s v="Fiez"/>
    <s v="Jura-Nord vaudois"/>
    <x v="0"/>
    <x v="0"/>
    <n v="63"/>
    <n v="0"/>
    <n v="0"/>
    <n v="0"/>
  </r>
  <r>
    <n v="5557"/>
    <s v="Fontaines-sur-Grandson"/>
    <s v="Jura-Nord vaudois"/>
    <x v="0"/>
    <x v="0"/>
    <n v="28"/>
    <n v="0"/>
    <n v="0"/>
    <n v="0"/>
  </r>
  <r>
    <n v="5560"/>
    <s v="Grandevent"/>
    <s v="Jura-Nord vaudois"/>
    <x v="0"/>
    <x v="0"/>
    <n v="29"/>
    <n v="0"/>
    <n v="0"/>
    <n v="0"/>
  </r>
  <r>
    <n v="5562"/>
    <s v="Mauborget"/>
    <s v="Jura-Nord vaudois"/>
    <x v="0"/>
    <x v="3"/>
    <n v="9"/>
    <n v="0"/>
    <n v="0"/>
    <n v="0"/>
  </r>
  <r>
    <n v="5564"/>
    <s v="Novalles"/>
    <s v="Jura-Nord vaudois"/>
    <x v="0"/>
    <x v="0"/>
    <n v="18"/>
    <n v="0"/>
    <n v="0"/>
    <n v="0"/>
  </r>
  <r>
    <n v="5565"/>
    <s v="Onnens"/>
    <s v="Jura-Nord vaudois"/>
    <x v="0"/>
    <x v="0"/>
    <n v="53"/>
    <n v="0"/>
    <n v="0"/>
    <n v="0"/>
  </r>
  <r>
    <n v="5925"/>
    <s v="Orzens"/>
    <s v="Jura-Nord vaudois"/>
    <x v="5"/>
    <x v="59"/>
    <n v="20"/>
    <n v="0"/>
    <n v="0"/>
    <n v="0"/>
  </r>
  <r>
    <n v="5758"/>
    <s v="La Praz"/>
    <s v="Jura-Nord vaudois"/>
    <x v="0"/>
    <x v="7"/>
    <n v="22"/>
    <n v="0"/>
    <n v="0"/>
    <n v="0"/>
  </r>
  <r>
    <n v="5759"/>
    <s v="Premier"/>
    <s v="Jura-Nord vaudois"/>
    <x v="0"/>
    <x v="7"/>
    <n v="35"/>
    <n v="0"/>
    <n v="0"/>
    <n v="0"/>
  </r>
  <r>
    <n v="5928"/>
    <s v="Rovray"/>
    <s v="Jura-Nord vaudois"/>
    <x v="0"/>
    <x v="12"/>
    <n v="39"/>
    <n v="0"/>
    <n v="0"/>
    <n v="0"/>
  </r>
  <r>
    <n v="5762"/>
    <s v="Sergey"/>
    <s v="Jura-Nord vaudois"/>
    <x v="0"/>
    <x v="21"/>
    <n v="19"/>
    <n v="0"/>
    <n v="0"/>
    <n v="0"/>
  </r>
  <r>
    <n v="5930"/>
    <s v="Suscévaz"/>
    <s v="Jura-Nord vaudois"/>
    <x v="0"/>
    <x v="19"/>
    <n v="29"/>
    <n v="0"/>
    <n v="0"/>
    <n v="0"/>
  </r>
  <r>
    <n v="5571"/>
    <s v="Tévenon"/>
    <s v="Jura-Nord vaudois"/>
    <x v="0"/>
    <x v="0"/>
    <n v="120"/>
    <n v="0"/>
    <n v="0"/>
    <n v="0"/>
  </r>
  <r>
    <n v="5931"/>
    <s v="Treycovagnes"/>
    <s v="Jura-Nord vaudois"/>
    <x v="0"/>
    <x v="19"/>
    <n v="63"/>
    <n v="0"/>
    <n v="0"/>
    <n v="0"/>
  </r>
  <r>
    <n v="5932"/>
    <s v="Ursins"/>
    <s v="Jura-Nord vaudois"/>
    <x v="0"/>
    <x v="43"/>
    <n v="31"/>
    <n v="0"/>
    <n v="0"/>
    <n v="0"/>
  </r>
  <r>
    <n v="5934"/>
    <s v="Valeyres-sous-Ursins"/>
    <s v="Jura-Nord vaudois"/>
    <x v="0"/>
    <x v="43"/>
    <n v="21"/>
    <n v="0"/>
    <n v="0"/>
    <n v="0"/>
  </r>
  <r>
    <n v="5765"/>
    <s v="Vaulion"/>
    <s v="Jura-Nord vaudois"/>
    <x v="0"/>
    <x v="7"/>
    <n v="58"/>
    <n v="0"/>
    <n v="0"/>
    <n v="0"/>
  </r>
  <r>
    <n v="5935"/>
    <s v="Villars-Epeney"/>
    <s v="Jura-Nord vaudois"/>
    <x v="0"/>
    <x v="12"/>
    <n v="13"/>
    <n v="0"/>
    <n v="0"/>
    <n v="0"/>
  </r>
  <r>
    <n v="5851"/>
    <s v="Allaman"/>
    <s v="Morges"/>
    <x v="3"/>
    <x v="13"/>
    <n v="34"/>
    <n v="0"/>
    <n v="0"/>
    <n v="0"/>
  </r>
  <r>
    <n v="5423"/>
    <s v="Ballens"/>
    <s v="Morges"/>
    <x v="4"/>
    <x v="9"/>
    <n v="58"/>
    <n v="0"/>
    <n v="0"/>
    <n v="0"/>
  </r>
  <r>
    <n v="5622"/>
    <s v="Bremblens"/>
    <s v="Morges"/>
    <x v="4"/>
    <x v="56"/>
    <n v="77"/>
    <n v="0"/>
    <n v="0"/>
    <n v="0"/>
  </r>
  <r>
    <n v="5475"/>
    <s v="Chavannes-le-Veyron"/>
    <s v="Morges"/>
    <x v="4"/>
    <x v="31"/>
    <n v="26"/>
    <n v="0"/>
    <n v="0"/>
    <n v="0"/>
  </r>
  <r>
    <n v="5476"/>
    <s v="Chevilly"/>
    <s v="Morges"/>
    <x v="4"/>
    <x v="31"/>
    <n v="46"/>
    <n v="0"/>
    <n v="0"/>
    <n v="0"/>
  </r>
  <r>
    <n v="5481"/>
    <s v="Dizy"/>
    <s v="Morges"/>
    <x v="4"/>
    <x v="20"/>
    <n v="34"/>
    <n v="0"/>
    <n v="0"/>
    <n v="0"/>
  </r>
  <r>
    <n v="5640"/>
    <s v="Lussy-sur-Morges"/>
    <s v="Morges"/>
    <x v="4"/>
    <x v="45"/>
    <n v="106"/>
    <n v="0"/>
    <n v="0"/>
    <n v="0"/>
  </r>
  <r>
    <n v="5488"/>
    <s v="Mauraz"/>
    <s v="Morges"/>
    <x v="4"/>
    <x v="31"/>
    <n v="6"/>
    <n v="0"/>
    <n v="0"/>
    <n v="0"/>
  </r>
  <r>
    <n v="5490"/>
    <s v="Moiry"/>
    <s v="Morges"/>
    <x v="4"/>
    <x v="31"/>
    <n v="38"/>
    <n v="0"/>
    <n v="0"/>
    <n v="0"/>
  </r>
  <r>
    <n v="5491"/>
    <s v="Mont-la-Ville"/>
    <s v="Morges"/>
    <x v="4"/>
    <x v="31"/>
    <n v="55"/>
    <n v="0"/>
    <n v="0"/>
    <n v="0"/>
  </r>
  <r>
    <n v="5436"/>
    <s v="Saint-Oyens"/>
    <s v="Morges"/>
    <x v="3"/>
    <x v="15"/>
    <n v="52"/>
    <n v="0"/>
    <n v="0"/>
    <n v="0"/>
  </r>
  <r>
    <n v="5437"/>
    <s v="Saubraz"/>
    <s v="Morges"/>
    <x v="3"/>
    <x v="15"/>
    <n v="68"/>
    <n v="0"/>
    <n v="0"/>
    <n v="0"/>
  </r>
  <r>
    <n v="5701"/>
    <s v="Arnex-sur-Nyon"/>
    <s v="Nyon"/>
    <x v="3"/>
    <x v="60"/>
    <n v="21"/>
    <n v="0"/>
    <n v="0"/>
    <n v="0"/>
  </r>
  <r>
    <n v="5852"/>
    <s v="Bursinel"/>
    <s v="Nyon"/>
    <x v="3"/>
    <x v="8"/>
    <n v="71"/>
    <n v="0"/>
    <n v="0"/>
    <n v="0"/>
  </r>
  <r>
    <n v="5722"/>
    <s v="Grens"/>
    <s v="Nyon"/>
    <x v="3"/>
    <x v="60"/>
    <n v="42"/>
    <n v="0"/>
    <n v="0"/>
    <n v="0"/>
  </r>
  <r>
    <n v="5858"/>
    <s v="Luins"/>
    <s v="Nyon"/>
    <x v="3"/>
    <x v="8"/>
    <n v="79"/>
    <n v="0"/>
    <n v="0"/>
    <n v="0"/>
  </r>
  <r>
    <n v="5863"/>
    <s v="Vinzel"/>
    <s v="Nyon"/>
    <x v="3"/>
    <x v="8"/>
    <n v="38"/>
    <n v="0"/>
    <n v="0"/>
    <n v="0"/>
  </r>
  <r>
    <n v="5651"/>
    <s v="Villars-Sainte-Croix"/>
    <s v="Ouest lausannois"/>
    <x v="6"/>
    <x v="55"/>
    <n v="118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1" firstHeaderRow="1" firstDataRow="1" firstDataCol="1"/>
  <pivotFields count="5">
    <pivotField showAll="0">
      <items count="8">
        <item x="6"/>
        <item x="2"/>
        <item x="5"/>
        <item x="0"/>
        <item x="1"/>
        <item x="3"/>
        <item x="4"/>
        <item t="default"/>
      </items>
    </pivotField>
    <pivotField axis="axisRow" showAll="0">
      <items count="8">
        <item x="4"/>
        <item x="0"/>
        <item x="2"/>
        <item x="1"/>
        <item x="6"/>
        <item x="5"/>
        <item x="3"/>
        <item t="default"/>
      </items>
    </pivotField>
    <pivotField showAll="0"/>
    <pivotField showAll="0"/>
    <pivotField dataField="1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mme de To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A13" firstHeaderRow="1" firstDataRow="1" firstDataCol="1"/>
  <pivotFields count="9">
    <pivotField showAll="0"/>
    <pivotField showAll="0"/>
    <pivotField showAll="0"/>
    <pivotField axis="axisRow" showAll="0">
      <items count="10">
        <item x="1"/>
        <item x="5"/>
        <item x="6"/>
        <item x="0"/>
        <item x="3"/>
        <item x="8"/>
        <item x="7"/>
        <item x="2"/>
        <item x="4"/>
        <item t="default"/>
      </items>
    </pivotField>
    <pivotField showAll="0">
      <items count="66">
        <item x="17"/>
        <item x="9"/>
        <item x="13"/>
        <item x="37"/>
        <item x="5"/>
        <item x="59"/>
        <item x="11"/>
        <item x="48"/>
        <item x="55"/>
        <item x="41"/>
        <item x="35"/>
        <item x="33"/>
        <item x="53"/>
        <item x="58"/>
        <item x="34"/>
        <item x="24"/>
        <item x="20"/>
        <item x="60"/>
        <item x="38"/>
        <item x="40"/>
        <item x="26"/>
        <item x="54"/>
        <item x="49"/>
        <item x="57"/>
        <item x="15"/>
        <item x="63"/>
        <item x="44"/>
        <item x="0"/>
        <item x="51"/>
        <item x="25"/>
        <item x="31"/>
        <item x="47"/>
        <item x="6"/>
        <item x="36"/>
        <item x="62"/>
        <item x="2"/>
        <item x="46"/>
        <item x="4"/>
        <item x="27"/>
        <item x="56"/>
        <item x="29"/>
        <item x="10"/>
        <item x="64"/>
        <item x="28"/>
        <item x="61"/>
        <item x="39"/>
        <item x="1"/>
        <item x="21"/>
        <item x="42"/>
        <item x="18"/>
        <item x="50"/>
        <item x="16"/>
        <item x="23"/>
        <item x="32"/>
        <item x="8"/>
        <item x="3"/>
        <item x="45"/>
        <item x="7"/>
        <item x="30"/>
        <item x="52"/>
        <item x="14"/>
        <item x="22"/>
        <item x="43"/>
        <item x="19"/>
        <item x="12"/>
        <item t="default"/>
      </items>
    </pivotField>
    <pivotField numFmtId="3" showAll="0"/>
    <pivotField showAll="0"/>
    <pivotField showAll="0"/>
    <pivotField showAll="0"/>
  </pivotFields>
  <rowFields count="1">
    <field x="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8"/>
  <sheetViews>
    <sheetView zoomScaleNormal="100" zoomScaleSheetLayoutView="50" workbookViewId="0">
      <selection activeCell="C4" sqref="C4"/>
    </sheetView>
  </sheetViews>
  <sheetFormatPr baseColWidth="10" defaultColWidth="11.42578125" defaultRowHeight="12.75" customHeight="1" x14ac:dyDescent="0.2"/>
  <cols>
    <col min="1" max="1" width="6.28515625" style="31" customWidth="1"/>
    <col min="2" max="2" width="8.7109375" style="31" customWidth="1"/>
    <col min="3" max="3" width="14.7109375" style="31" customWidth="1"/>
    <col min="4" max="4" width="16.7109375" style="31" customWidth="1"/>
    <col min="5" max="10" width="12.7109375" style="31" customWidth="1"/>
    <col min="11" max="11" width="12.7109375" style="32" customWidth="1"/>
    <col min="12" max="13" width="12.7109375" style="31" customWidth="1"/>
    <col min="14" max="14" width="2.7109375" style="3" customWidth="1"/>
    <col min="15" max="16" width="11.7109375" style="3" customWidth="1"/>
    <col min="17" max="20" width="5.7109375" style="3" customWidth="1"/>
    <col min="21" max="21" width="27.7109375" style="3" customWidth="1"/>
    <col min="22" max="16384" width="11.42578125" style="31"/>
  </cols>
  <sheetData>
    <row r="1" spans="1:22" s="15" customFormat="1" ht="33" customHeight="1" x14ac:dyDescent="0.2">
      <c r="C1" s="98" t="s">
        <v>341</v>
      </c>
      <c r="D1" s="98"/>
      <c r="E1" s="99"/>
      <c r="F1" s="99"/>
      <c r="G1" s="99"/>
      <c r="H1" s="99"/>
      <c r="I1" s="99"/>
      <c r="J1" s="99"/>
      <c r="K1" s="99"/>
      <c r="L1" s="99"/>
      <c r="M1" s="99"/>
      <c r="N1" s="1"/>
      <c r="O1" s="1"/>
      <c r="P1" s="1"/>
      <c r="Q1" s="1"/>
      <c r="R1" s="1"/>
      <c r="S1" s="1"/>
      <c r="T1" s="1"/>
      <c r="U1" s="51" t="s">
        <v>24</v>
      </c>
    </row>
    <row r="2" spans="1:22" s="18" customFormat="1" ht="12.75" customHeight="1" x14ac:dyDescent="0.2">
      <c r="A2" s="3"/>
      <c r="B2" s="17"/>
      <c r="C2" s="17"/>
      <c r="D2" s="17"/>
      <c r="K2" s="19"/>
      <c r="N2" s="3"/>
      <c r="O2" s="2" t="s">
        <v>7</v>
      </c>
      <c r="P2" s="2" t="s">
        <v>6</v>
      </c>
      <c r="Q2" s="3"/>
      <c r="R2" s="3"/>
      <c r="S2" s="3"/>
      <c r="T2" s="3"/>
      <c r="U2" s="50" t="s">
        <v>23</v>
      </c>
    </row>
    <row r="3" spans="1:22" s="18" customFormat="1" ht="12.75" customHeight="1" x14ac:dyDescent="0.2">
      <c r="A3" s="3"/>
      <c r="C3" s="61" t="s">
        <v>367</v>
      </c>
      <c r="D3" s="20"/>
      <c r="E3" s="56"/>
      <c r="F3" s="21"/>
      <c r="G3" s="21"/>
      <c r="H3" s="21"/>
      <c r="I3" s="21"/>
      <c r="J3" s="21"/>
      <c r="K3" s="22"/>
      <c r="L3" s="21"/>
      <c r="M3" s="21"/>
      <c r="N3" s="3"/>
      <c r="O3" s="4">
        <v>1.4999998999999999</v>
      </c>
      <c r="P3" s="4">
        <v>2.9999999900000001</v>
      </c>
      <c r="Q3" s="3"/>
      <c r="R3" s="3"/>
      <c r="S3" s="3"/>
      <c r="T3" s="3"/>
      <c r="U3" s="50" t="s">
        <v>26</v>
      </c>
    </row>
    <row r="4" spans="1:22" s="18" customFormat="1" ht="12.75" customHeight="1" x14ac:dyDescent="0.2">
      <c r="A4" s="3"/>
      <c r="B4" s="23"/>
      <c r="C4" s="23"/>
      <c r="D4" s="23"/>
      <c r="K4" s="19"/>
      <c r="N4" s="3"/>
      <c r="O4" s="3"/>
      <c r="P4" s="3"/>
      <c r="Q4" s="3"/>
      <c r="R4" s="3"/>
      <c r="S4" s="3"/>
      <c r="T4" s="3"/>
      <c r="U4" s="50" t="s">
        <v>25</v>
      </c>
    </row>
    <row r="5" spans="1:22" s="24" customFormat="1" ht="44.25" customHeight="1" x14ac:dyDescent="0.2">
      <c r="B5" s="80" t="s">
        <v>329</v>
      </c>
      <c r="C5" s="80" t="s">
        <v>334</v>
      </c>
      <c r="D5" s="81" t="s">
        <v>10</v>
      </c>
      <c r="E5" s="80" t="s">
        <v>338</v>
      </c>
      <c r="F5" s="80" t="s">
        <v>5</v>
      </c>
      <c r="G5" s="80" t="s">
        <v>105</v>
      </c>
      <c r="H5" s="80" t="s">
        <v>345</v>
      </c>
      <c r="I5" s="80" t="s">
        <v>357</v>
      </c>
      <c r="J5" s="80" t="s">
        <v>344</v>
      </c>
      <c r="K5" s="82" t="s">
        <v>346</v>
      </c>
      <c r="L5" s="80" t="s">
        <v>8</v>
      </c>
      <c r="M5" s="80" t="s">
        <v>9</v>
      </c>
      <c r="N5" s="2"/>
      <c r="O5" s="2"/>
      <c r="P5" s="2"/>
      <c r="Q5" s="5" t="s">
        <v>4</v>
      </c>
      <c r="R5" s="5" t="s">
        <v>3</v>
      </c>
      <c r="S5" s="5" t="s">
        <v>2</v>
      </c>
      <c r="T5" s="5" t="s">
        <v>1</v>
      </c>
      <c r="U5" s="1" t="s">
        <v>339</v>
      </c>
      <c r="V5" s="24" t="s">
        <v>340</v>
      </c>
    </row>
    <row r="6" spans="1:22" s="15" customFormat="1" ht="12.75" customHeight="1" x14ac:dyDescent="0.2">
      <c r="A6" s="46"/>
      <c r="B6" s="14">
        <v>5566</v>
      </c>
      <c r="C6" s="13" t="s">
        <v>270</v>
      </c>
      <c r="D6" s="13" t="e">
        <f>VLOOKUP(B6,#REF!,7,FALSE)</f>
        <v>#REF!</v>
      </c>
      <c r="E6" s="57" t="e">
        <f>VLOOKUP(B6,#REF!,5,FALSE)</f>
        <v>#REF!</v>
      </c>
      <c r="F6" s="58">
        <f>IFERROR(VLOOKUP(B6,#REF!,7,FALSE),0)</f>
        <v>0</v>
      </c>
      <c r="G6" s="58">
        <f>IFERROR(VLOOKUP(B6,#REF!,3,FALSE),0)</f>
        <v>0</v>
      </c>
      <c r="H6" s="58">
        <v>240</v>
      </c>
      <c r="I6" s="58"/>
      <c r="J6" s="58">
        <f t="shared" ref="J6:J69" si="0">SUM(F6:I6)</f>
        <v>240</v>
      </c>
      <c r="K6" s="59" t="e">
        <f t="shared" ref="K6:K69" si="1">ROUND((J6)/E6*100,5)</f>
        <v>#REF!</v>
      </c>
      <c r="L6" s="58" t="e">
        <f t="shared" ref="L6:L69" si="2">ROUND(E6*Référence/100,0)</f>
        <v>#REF!</v>
      </c>
      <c r="M6" s="58" t="e">
        <f t="shared" ref="M6:M69" si="3">L6-F6-G6</f>
        <v>#REF!</v>
      </c>
      <c r="N6" s="1"/>
      <c r="O6" s="1" t="e">
        <f t="shared" ref="O6:O69" si="4">IF(K6="","Vide",IF(K6&lt;Minimum,"En dessous",IF(K6&lt;Maximum,"Moyenne","En dessus")))</f>
        <v>#REF!</v>
      </c>
      <c r="P6" s="1"/>
      <c r="Q6" s="1" t="e">
        <f t="shared" ref="Q6:Q69" si="5">IF(O6="En dessus",1,0)</f>
        <v>#REF!</v>
      </c>
      <c r="R6" s="1" t="e">
        <f t="shared" ref="R6:R69" si="6">IF(O6="Moyenne",1,0)</f>
        <v>#REF!</v>
      </c>
      <c r="S6" s="1" t="e">
        <f t="shared" ref="S6:S69" si="7">IF(O6="En dessous",1,0)</f>
        <v>#REF!</v>
      </c>
      <c r="T6" s="1" t="e">
        <f t="shared" ref="T6:T69" si="8">IF(O6="Vide",1,0)</f>
        <v>#REF!</v>
      </c>
      <c r="U6" s="1">
        <v>1</v>
      </c>
      <c r="V6" s="15">
        <v>0</v>
      </c>
    </row>
    <row r="7" spans="1:22" s="15" customFormat="1" ht="12.75" customHeight="1" x14ac:dyDescent="0.2">
      <c r="A7" s="46"/>
      <c r="B7" s="14">
        <v>5904</v>
      </c>
      <c r="C7" s="13" t="s">
        <v>146</v>
      </c>
      <c r="D7" s="13" t="e">
        <f>VLOOKUP(B7,#REF!,7,FALSE)</f>
        <v>#REF!</v>
      </c>
      <c r="E7" s="57" t="e">
        <f>VLOOKUP(B7,#REF!,5,FALSE)</f>
        <v>#REF!</v>
      </c>
      <c r="F7" s="58">
        <f>IFERROR(VLOOKUP(B7,#REF!,7,FALSE),0)</f>
        <v>0</v>
      </c>
      <c r="G7" s="58">
        <f>IFERROR(VLOOKUP(B7,#REF!,3,FALSE),0)</f>
        <v>0</v>
      </c>
      <c r="H7" s="58">
        <v>200</v>
      </c>
      <c r="I7" s="58"/>
      <c r="J7" s="58">
        <f t="shared" si="0"/>
        <v>200</v>
      </c>
      <c r="K7" s="59" t="e">
        <f t="shared" si="1"/>
        <v>#REF!</v>
      </c>
      <c r="L7" s="58" t="e">
        <f t="shared" si="2"/>
        <v>#REF!</v>
      </c>
      <c r="M7" s="58" t="e">
        <f t="shared" si="3"/>
        <v>#REF!</v>
      </c>
      <c r="N7" s="1"/>
      <c r="O7" s="1" t="e">
        <f t="shared" si="4"/>
        <v>#REF!</v>
      </c>
      <c r="P7" s="1"/>
      <c r="Q7" s="1" t="e">
        <f t="shared" si="5"/>
        <v>#REF!</v>
      </c>
      <c r="R7" s="1" t="e">
        <f t="shared" si="6"/>
        <v>#REF!</v>
      </c>
      <c r="S7" s="1" t="e">
        <f t="shared" si="7"/>
        <v>#REF!</v>
      </c>
      <c r="T7" s="1" t="e">
        <f t="shared" si="8"/>
        <v>#REF!</v>
      </c>
      <c r="U7" s="1">
        <v>2</v>
      </c>
      <c r="V7" s="15">
        <v>0</v>
      </c>
    </row>
    <row r="8" spans="1:22" s="15" customFormat="1" ht="12.75" customHeight="1" x14ac:dyDescent="0.2">
      <c r="A8" s="46"/>
      <c r="B8" s="14">
        <v>5405</v>
      </c>
      <c r="C8" s="13" t="s">
        <v>206</v>
      </c>
      <c r="D8" s="13" t="e">
        <f>VLOOKUP(B8,#REF!,7,FALSE)</f>
        <v>#REF!</v>
      </c>
      <c r="E8" s="57" t="e">
        <f>VLOOKUP(B8,#REF!,5,FALSE)</f>
        <v>#REF!</v>
      </c>
      <c r="F8" s="58">
        <f>IFERROR(VLOOKUP(B8,#REF!,7,FALSE),0)</f>
        <v>0</v>
      </c>
      <c r="G8" s="58">
        <f>IFERROR(VLOOKUP(B8,#REF!,3,FALSE),0)</f>
        <v>0</v>
      </c>
      <c r="H8" s="58"/>
      <c r="I8" s="58"/>
      <c r="J8" s="58">
        <f t="shared" si="0"/>
        <v>0</v>
      </c>
      <c r="K8" s="59" t="e">
        <f t="shared" si="1"/>
        <v>#REF!</v>
      </c>
      <c r="L8" s="58" t="e">
        <f t="shared" si="2"/>
        <v>#REF!</v>
      </c>
      <c r="M8" s="58" t="e">
        <f t="shared" si="3"/>
        <v>#REF!</v>
      </c>
      <c r="N8" s="1"/>
      <c r="O8" s="1" t="e">
        <f t="shared" si="4"/>
        <v>#REF!</v>
      </c>
      <c r="P8" s="1"/>
      <c r="Q8" s="1" t="e">
        <f t="shared" si="5"/>
        <v>#REF!</v>
      </c>
      <c r="R8" s="1" t="e">
        <f t="shared" si="6"/>
        <v>#REF!</v>
      </c>
      <c r="S8" s="1" t="e">
        <f t="shared" si="7"/>
        <v>#REF!</v>
      </c>
      <c r="T8" s="1" t="e">
        <f t="shared" si="8"/>
        <v>#REF!</v>
      </c>
      <c r="U8" s="1">
        <v>3</v>
      </c>
      <c r="V8" s="15">
        <v>0</v>
      </c>
    </row>
    <row r="9" spans="1:22" s="15" customFormat="1" ht="12.75" customHeight="1" x14ac:dyDescent="0.2">
      <c r="A9" s="46"/>
      <c r="B9" s="14">
        <v>5764</v>
      </c>
      <c r="C9" s="13" t="s">
        <v>66</v>
      </c>
      <c r="D9" s="13" t="e">
        <f>VLOOKUP(B9,#REF!,7,FALSE)</f>
        <v>#REF!</v>
      </c>
      <c r="E9" s="57" t="e">
        <f>VLOOKUP(B9,#REF!,5,FALSE)</f>
        <v>#REF!</v>
      </c>
      <c r="F9" s="58">
        <f>IFERROR(VLOOKUP(B9,#REF!,7,FALSE),0)</f>
        <v>0</v>
      </c>
      <c r="G9" s="58">
        <f>IFERROR(VLOOKUP(B9,#REF!,3,FALSE),0)</f>
        <v>0</v>
      </c>
      <c r="H9" s="58">
        <v>240</v>
      </c>
      <c r="I9" s="58"/>
      <c r="J9" s="58">
        <f t="shared" si="0"/>
        <v>240</v>
      </c>
      <c r="K9" s="59" t="e">
        <f t="shared" si="1"/>
        <v>#REF!</v>
      </c>
      <c r="L9" s="58" t="e">
        <f t="shared" si="2"/>
        <v>#REF!</v>
      </c>
      <c r="M9" s="58" t="e">
        <f t="shared" si="3"/>
        <v>#REF!</v>
      </c>
      <c r="N9" s="1"/>
      <c r="O9" s="1" t="e">
        <f t="shared" si="4"/>
        <v>#REF!</v>
      </c>
      <c r="P9" s="1"/>
      <c r="Q9" s="1" t="e">
        <f t="shared" si="5"/>
        <v>#REF!</v>
      </c>
      <c r="R9" s="1" t="e">
        <f t="shared" si="6"/>
        <v>#REF!</v>
      </c>
      <c r="S9" s="1" t="e">
        <f t="shared" si="7"/>
        <v>#REF!</v>
      </c>
      <c r="T9" s="1" t="e">
        <f t="shared" si="8"/>
        <v>#REF!</v>
      </c>
      <c r="U9" s="1">
        <v>4</v>
      </c>
      <c r="V9" s="15">
        <v>0</v>
      </c>
    </row>
    <row r="10" spans="1:22" s="15" customFormat="1" ht="12.75" customHeight="1" x14ac:dyDescent="0.2">
      <c r="A10" s="46"/>
      <c r="B10" s="14">
        <v>5427</v>
      </c>
      <c r="C10" s="13" t="s">
        <v>191</v>
      </c>
      <c r="D10" s="13" t="e">
        <f>VLOOKUP(B10,#REF!,7,FALSE)</f>
        <v>#REF!</v>
      </c>
      <c r="E10" s="57" t="e">
        <f>VLOOKUP(B10,#REF!,5,FALSE)</f>
        <v>#REF!</v>
      </c>
      <c r="F10" s="58">
        <f>IFERROR(VLOOKUP(B10,#REF!,7,FALSE),0)</f>
        <v>0</v>
      </c>
      <c r="G10" s="58">
        <f>IFERROR(VLOOKUP(B10,#REF!,3,FALSE),0)</f>
        <v>0</v>
      </c>
      <c r="H10" s="58"/>
      <c r="I10" s="58"/>
      <c r="J10" s="58">
        <f t="shared" si="0"/>
        <v>0</v>
      </c>
      <c r="K10" s="59" t="e">
        <f t="shared" si="1"/>
        <v>#REF!</v>
      </c>
      <c r="L10" s="58" t="e">
        <f t="shared" si="2"/>
        <v>#REF!</v>
      </c>
      <c r="M10" s="58" t="e">
        <f t="shared" si="3"/>
        <v>#REF!</v>
      </c>
      <c r="N10" s="1"/>
      <c r="O10" s="1" t="e">
        <f t="shared" si="4"/>
        <v>#REF!</v>
      </c>
      <c r="P10" s="1"/>
      <c r="Q10" s="1" t="e">
        <f t="shared" si="5"/>
        <v>#REF!</v>
      </c>
      <c r="R10" s="1" t="e">
        <f t="shared" si="6"/>
        <v>#REF!</v>
      </c>
      <c r="S10" s="1" t="e">
        <f t="shared" si="7"/>
        <v>#REF!</v>
      </c>
      <c r="T10" s="1" t="e">
        <f t="shared" si="8"/>
        <v>#REF!</v>
      </c>
      <c r="U10" s="1">
        <v>5</v>
      </c>
      <c r="V10" s="15">
        <v>0</v>
      </c>
    </row>
    <row r="11" spans="1:22" s="15" customFormat="1" ht="12.75" customHeight="1" x14ac:dyDescent="0.2">
      <c r="A11" s="46"/>
      <c r="B11" s="14">
        <v>5568</v>
      </c>
      <c r="C11" s="13" t="s">
        <v>75</v>
      </c>
      <c r="D11" s="13" t="e">
        <f>VLOOKUP(B11,#REF!,7,FALSE)</f>
        <v>#REF!</v>
      </c>
      <c r="E11" s="57" t="e">
        <f>VLOOKUP(B11,#REF!,5,FALSE)</f>
        <v>#REF!</v>
      </c>
      <c r="F11" s="58">
        <f>IFERROR(VLOOKUP(B11,#REF!,7,FALSE),0)</f>
        <v>0</v>
      </c>
      <c r="G11" s="58">
        <f>IFERROR(VLOOKUP(B11,#REF!,3,FALSE),0)</f>
        <v>0</v>
      </c>
      <c r="H11" s="58"/>
      <c r="I11" s="58"/>
      <c r="J11" s="58">
        <f t="shared" si="0"/>
        <v>0</v>
      </c>
      <c r="K11" s="59" t="e">
        <f t="shared" si="1"/>
        <v>#REF!</v>
      </c>
      <c r="L11" s="58" t="e">
        <f t="shared" si="2"/>
        <v>#REF!</v>
      </c>
      <c r="M11" s="58" t="e">
        <f t="shared" si="3"/>
        <v>#REF!</v>
      </c>
      <c r="N11" s="1"/>
      <c r="O11" s="1" t="e">
        <f t="shared" si="4"/>
        <v>#REF!</v>
      </c>
      <c r="P11" s="1"/>
      <c r="Q11" s="1" t="e">
        <f t="shared" si="5"/>
        <v>#REF!</v>
      </c>
      <c r="R11" s="1" t="e">
        <f t="shared" si="6"/>
        <v>#REF!</v>
      </c>
      <c r="S11" s="1" t="e">
        <f t="shared" si="7"/>
        <v>#REF!</v>
      </c>
      <c r="T11" s="1" t="e">
        <f t="shared" si="8"/>
        <v>#REF!</v>
      </c>
      <c r="U11" s="1">
        <v>6</v>
      </c>
      <c r="V11" s="15">
        <v>0</v>
      </c>
    </row>
    <row r="12" spans="1:22" s="15" customFormat="1" ht="12.75" customHeight="1" x14ac:dyDescent="0.2">
      <c r="A12" s="46"/>
      <c r="B12" s="14">
        <v>5744</v>
      </c>
      <c r="C12" s="13" t="s">
        <v>115</v>
      </c>
      <c r="D12" s="13" t="e">
        <f>VLOOKUP(B12,#REF!,7,FALSE)</f>
        <v>#REF!</v>
      </c>
      <c r="E12" s="57" t="e">
        <f>VLOOKUP(B12,#REF!,5,FALSE)</f>
        <v>#REF!</v>
      </c>
      <c r="F12" s="58">
        <f>IFERROR(VLOOKUP(B12,#REF!,7,FALSE),0)</f>
        <v>0</v>
      </c>
      <c r="G12" s="58">
        <f>IFERROR(VLOOKUP(B12,#REF!,3,FALSE),0)</f>
        <v>0</v>
      </c>
      <c r="H12" s="58"/>
      <c r="I12" s="58"/>
      <c r="J12" s="58">
        <f t="shared" si="0"/>
        <v>0</v>
      </c>
      <c r="K12" s="59" t="e">
        <f t="shared" si="1"/>
        <v>#REF!</v>
      </c>
      <c r="L12" s="58" t="e">
        <f t="shared" si="2"/>
        <v>#REF!</v>
      </c>
      <c r="M12" s="58" t="e">
        <f t="shared" si="3"/>
        <v>#REF!</v>
      </c>
      <c r="N12" s="1"/>
      <c r="O12" s="1" t="e">
        <f t="shared" si="4"/>
        <v>#REF!</v>
      </c>
      <c r="P12" s="1"/>
      <c r="Q12" s="1" t="e">
        <f t="shared" si="5"/>
        <v>#REF!</v>
      </c>
      <c r="R12" s="1" t="e">
        <f t="shared" si="6"/>
        <v>#REF!</v>
      </c>
      <c r="S12" s="1" t="e">
        <f t="shared" si="7"/>
        <v>#REF!</v>
      </c>
      <c r="T12" s="1" t="e">
        <f t="shared" si="8"/>
        <v>#REF!</v>
      </c>
      <c r="U12" s="1">
        <v>7</v>
      </c>
      <c r="V12" s="15">
        <v>0</v>
      </c>
    </row>
    <row r="13" spans="1:22" s="15" customFormat="1" ht="12.75" customHeight="1" x14ac:dyDescent="0.2">
      <c r="A13" s="46"/>
      <c r="B13" s="14">
        <v>5678</v>
      </c>
      <c r="C13" s="13" t="s">
        <v>83</v>
      </c>
      <c r="D13" s="13" t="e">
        <f>VLOOKUP(B13,#REF!,7,FALSE)</f>
        <v>#REF!</v>
      </c>
      <c r="E13" s="57" t="e">
        <f>VLOOKUP(B13,#REF!,5,FALSE)</f>
        <v>#REF!</v>
      </c>
      <c r="F13" s="58">
        <f>IFERROR(VLOOKUP(B13,#REF!,7,FALSE),0)</f>
        <v>0</v>
      </c>
      <c r="G13" s="58">
        <f>IFERROR(VLOOKUP(B13,#REF!,3,FALSE),0)</f>
        <v>0</v>
      </c>
      <c r="H13" s="58">
        <v>200</v>
      </c>
      <c r="I13" s="58"/>
      <c r="J13" s="58">
        <f t="shared" si="0"/>
        <v>200</v>
      </c>
      <c r="K13" s="59" t="e">
        <f t="shared" si="1"/>
        <v>#REF!</v>
      </c>
      <c r="L13" s="58" t="e">
        <f t="shared" si="2"/>
        <v>#REF!</v>
      </c>
      <c r="M13" s="58" t="e">
        <f t="shared" si="3"/>
        <v>#REF!</v>
      </c>
      <c r="N13" s="1"/>
      <c r="O13" s="1" t="e">
        <f t="shared" si="4"/>
        <v>#REF!</v>
      </c>
      <c r="P13" s="1"/>
      <c r="Q13" s="1" t="e">
        <f t="shared" si="5"/>
        <v>#REF!</v>
      </c>
      <c r="R13" s="1" t="e">
        <f t="shared" si="6"/>
        <v>#REF!</v>
      </c>
      <c r="S13" s="1" t="e">
        <f t="shared" si="7"/>
        <v>#REF!</v>
      </c>
      <c r="T13" s="1" t="e">
        <f t="shared" si="8"/>
        <v>#REF!</v>
      </c>
      <c r="U13" s="1">
        <v>8</v>
      </c>
      <c r="V13" s="15">
        <v>0</v>
      </c>
    </row>
    <row r="14" spans="1:22" s="15" customFormat="1" ht="12.75" customHeight="1" x14ac:dyDescent="0.2">
      <c r="A14" s="46"/>
      <c r="B14" s="14">
        <v>5891</v>
      </c>
      <c r="C14" s="13" t="s">
        <v>310</v>
      </c>
      <c r="D14" s="13" t="e">
        <f>VLOOKUP(B14,#REF!,7,FALSE)</f>
        <v>#REF!</v>
      </c>
      <c r="E14" s="57" t="e">
        <f>VLOOKUP(B14,#REF!,5,FALSE)</f>
        <v>#REF!</v>
      </c>
      <c r="F14" s="58">
        <f>IFERROR(VLOOKUP(B14,#REF!,7,FALSE),0)</f>
        <v>0</v>
      </c>
      <c r="G14" s="58">
        <f>IFERROR(VLOOKUP(B14,#REF!,3,FALSE),0)</f>
        <v>0</v>
      </c>
      <c r="H14" s="58"/>
      <c r="I14" s="58"/>
      <c r="J14" s="58">
        <f t="shared" si="0"/>
        <v>0</v>
      </c>
      <c r="K14" s="59" t="e">
        <f t="shared" si="1"/>
        <v>#REF!</v>
      </c>
      <c r="L14" s="58" t="e">
        <f t="shared" si="2"/>
        <v>#REF!</v>
      </c>
      <c r="M14" s="58" t="e">
        <f t="shared" si="3"/>
        <v>#REF!</v>
      </c>
      <c r="N14" s="1"/>
      <c r="O14" s="1" t="e">
        <f t="shared" si="4"/>
        <v>#REF!</v>
      </c>
      <c r="P14" s="1"/>
      <c r="Q14" s="1" t="e">
        <f t="shared" si="5"/>
        <v>#REF!</v>
      </c>
      <c r="R14" s="1" t="e">
        <f t="shared" si="6"/>
        <v>#REF!</v>
      </c>
      <c r="S14" s="1" t="e">
        <f t="shared" si="7"/>
        <v>#REF!</v>
      </c>
      <c r="T14" s="1" t="e">
        <f t="shared" si="8"/>
        <v>#REF!</v>
      </c>
      <c r="U14" s="1">
        <v>9</v>
      </c>
      <c r="V14" s="15">
        <v>0</v>
      </c>
    </row>
    <row r="15" spans="1:22" s="15" customFormat="1" ht="12.75" customHeight="1" x14ac:dyDescent="0.2">
      <c r="A15" s="46"/>
      <c r="B15" s="14">
        <v>5407</v>
      </c>
      <c r="C15" s="13" t="s">
        <v>62</v>
      </c>
      <c r="D15" s="13" t="e">
        <f>VLOOKUP(B15,#REF!,7,FALSE)</f>
        <v>#REF!</v>
      </c>
      <c r="E15" s="57" t="e">
        <f>VLOOKUP(B15,#REF!,5,FALSE)</f>
        <v>#REF!</v>
      </c>
      <c r="F15" s="58">
        <f>IFERROR(VLOOKUP(B15,#REF!,7,FALSE),0)</f>
        <v>0</v>
      </c>
      <c r="G15" s="58">
        <f>IFERROR(VLOOKUP(B15,#REF!,3,FALSE),0)</f>
        <v>0</v>
      </c>
      <c r="H15" s="58"/>
      <c r="I15" s="58"/>
      <c r="J15" s="58">
        <f t="shared" si="0"/>
        <v>0</v>
      </c>
      <c r="K15" s="59" t="e">
        <f t="shared" si="1"/>
        <v>#REF!</v>
      </c>
      <c r="L15" s="58" t="e">
        <f t="shared" si="2"/>
        <v>#REF!</v>
      </c>
      <c r="M15" s="58" t="e">
        <f t="shared" si="3"/>
        <v>#REF!</v>
      </c>
      <c r="N15" s="1"/>
      <c r="O15" s="1" t="e">
        <f t="shared" si="4"/>
        <v>#REF!</v>
      </c>
      <c r="P15" s="1"/>
      <c r="Q15" s="1" t="e">
        <f t="shared" si="5"/>
        <v>#REF!</v>
      </c>
      <c r="R15" s="1" t="e">
        <f t="shared" si="6"/>
        <v>#REF!</v>
      </c>
      <c r="S15" s="1" t="e">
        <f t="shared" si="7"/>
        <v>#REF!</v>
      </c>
      <c r="T15" s="1" t="e">
        <f t="shared" si="8"/>
        <v>#REF!</v>
      </c>
      <c r="U15" s="1">
        <v>10</v>
      </c>
      <c r="V15" s="15">
        <v>0</v>
      </c>
    </row>
    <row r="16" spans="1:22" s="15" customFormat="1" ht="12.75" customHeight="1" x14ac:dyDescent="0.2">
      <c r="A16" s="46"/>
      <c r="B16" s="14">
        <v>5402</v>
      </c>
      <c r="C16" s="13" t="s">
        <v>88</v>
      </c>
      <c r="D16" s="13" t="e">
        <f>VLOOKUP(B16,#REF!,7,FALSE)</f>
        <v>#REF!</v>
      </c>
      <c r="E16" s="57" t="e">
        <f>VLOOKUP(B16,#REF!,5,FALSE)</f>
        <v>#REF!</v>
      </c>
      <c r="F16" s="58">
        <f>IFERROR(VLOOKUP(B16,#REF!,7,FALSE),0)</f>
        <v>0</v>
      </c>
      <c r="G16" s="58">
        <f>IFERROR(VLOOKUP(B16,#REF!,3,FALSE),0)</f>
        <v>0</v>
      </c>
      <c r="H16" s="58"/>
      <c r="I16" s="58"/>
      <c r="J16" s="58">
        <f t="shared" si="0"/>
        <v>0</v>
      </c>
      <c r="K16" s="59" t="e">
        <f t="shared" si="1"/>
        <v>#REF!</v>
      </c>
      <c r="L16" s="58" t="e">
        <f t="shared" si="2"/>
        <v>#REF!</v>
      </c>
      <c r="M16" s="58" t="e">
        <f t="shared" si="3"/>
        <v>#REF!</v>
      </c>
      <c r="N16" s="1"/>
      <c r="O16" s="1" t="e">
        <f t="shared" si="4"/>
        <v>#REF!</v>
      </c>
      <c r="P16" s="1"/>
      <c r="Q16" s="1" t="e">
        <f t="shared" si="5"/>
        <v>#REF!</v>
      </c>
      <c r="R16" s="1" t="e">
        <f t="shared" si="6"/>
        <v>#REF!</v>
      </c>
      <c r="S16" s="1" t="e">
        <f t="shared" si="7"/>
        <v>#REF!</v>
      </c>
      <c r="T16" s="1" t="e">
        <f t="shared" si="8"/>
        <v>#REF!</v>
      </c>
      <c r="U16" s="1">
        <v>11</v>
      </c>
      <c r="V16" s="15">
        <v>0</v>
      </c>
    </row>
    <row r="17" spans="1:22" s="15" customFormat="1" ht="12.75" customHeight="1" x14ac:dyDescent="0.2">
      <c r="A17" s="46"/>
      <c r="B17" s="14">
        <v>5552</v>
      </c>
      <c r="C17" s="13" t="s">
        <v>140</v>
      </c>
      <c r="D17" s="13" t="e">
        <f>VLOOKUP(B17,#REF!,7,FALSE)</f>
        <v>#REF!</v>
      </c>
      <c r="E17" s="57" t="e">
        <f>VLOOKUP(B17,#REF!,5,FALSE)</f>
        <v>#REF!</v>
      </c>
      <c r="F17" s="58">
        <f>IFERROR(VLOOKUP(B17,#REF!,7,FALSE),0)</f>
        <v>0</v>
      </c>
      <c r="G17" s="58">
        <f>IFERROR(VLOOKUP(B17,#REF!,3,FALSE),0)</f>
        <v>0</v>
      </c>
      <c r="H17" s="58"/>
      <c r="I17" s="58"/>
      <c r="J17" s="58">
        <f t="shared" si="0"/>
        <v>0</v>
      </c>
      <c r="K17" s="59" t="e">
        <f t="shared" si="1"/>
        <v>#REF!</v>
      </c>
      <c r="L17" s="58" t="e">
        <f t="shared" si="2"/>
        <v>#REF!</v>
      </c>
      <c r="M17" s="58" t="e">
        <f t="shared" si="3"/>
        <v>#REF!</v>
      </c>
      <c r="N17" s="1"/>
      <c r="O17" s="1" t="e">
        <f t="shared" si="4"/>
        <v>#REF!</v>
      </c>
      <c r="P17" s="1"/>
      <c r="Q17" s="1" t="e">
        <f t="shared" si="5"/>
        <v>#REF!</v>
      </c>
      <c r="R17" s="1" t="e">
        <f t="shared" si="6"/>
        <v>#REF!</v>
      </c>
      <c r="S17" s="1" t="e">
        <f t="shared" si="7"/>
        <v>#REF!</v>
      </c>
      <c r="T17" s="1" t="e">
        <f t="shared" si="8"/>
        <v>#REF!</v>
      </c>
      <c r="U17" s="1">
        <v>12</v>
      </c>
      <c r="V17" s="15">
        <v>0</v>
      </c>
    </row>
    <row r="18" spans="1:22" s="15" customFormat="1" ht="12.75" customHeight="1" x14ac:dyDescent="0.2">
      <c r="A18" s="46"/>
      <c r="B18" s="14">
        <v>5937</v>
      </c>
      <c r="C18" s="13" t="s">
        <v>323</v>
      </c>
      <c r="D18" s="13" t="e">
        <f>VLOOKUP(B18,#REF!,7,FALSE)</f>
        <v>#REF!</v>
      </c>
      <c r="E18" s="57" t="e">
        <f>VLOOKUP(B18,#REF!,5,FALSE)</f>
        <v>#REF!</v>
      </c>
      <c r="F18" s="58">
        <f>IFERROR(VLOOKUP(B18,#REF!,7,FALSE),0)</f>
        <v>0</v>
      </c>
      <c r="G18" s="58">
        <f>IFERROR(VLOOKUP(B18,#REF!,3,FALSE),0)</f>
        <v>0</v>
      </c>
      <c r="H18" s="58"/>
      <c r="I18" s="58"/>
      <c r="J18" s="58">
        <f t="shared" si="0"/>
        <v>0</v>
      </c>
      <c r="K18" s="59" t="e">
        <f t="shared" si="1"/>
        <v>#REF!</v>
      </c>
      <c r="L18" s="58" t="e">
        <f t="shared" si="2"/>
        <v>#REF!</v>
      </c>
      <c r="M18" s="58" t="e">
        <f t="shared" si="3"/>
        <v>#REF!</v>
      </c>
      <c r="N18" s="1"/>
      <c r="O18" s="1" t="e">
        <f t="shared" si="4"/>
        <v>#REF!</v>
      </c>
      <c r="P18" s="1"/>
      <c r="Q18" s="1" t="e">
        <f t="shared" si="5"/>
        <v>#REF!</v>
      </c>
      <c r="R18" s="1" t="e">
        <f t="shared" si="6"/>
        <v>#REF!</v>
      </c>
      <c r="S18" s="1" t="e">
        <f t="shared" si="7"/>
        <v>#REF!</v>
      </c>
      <c r="T18" s="1" t="e">
        <f t="shared" si="8"/>
        <v>#REF!</v>
      </c>
      <c r="U18" s="1">
        <v>13</v>
      </c>
      <c r="V18" s="15">
        <v>0</v>
      </c>
    </row>
    <row r="19" spans="1:22" s="15" customFormat="1" ht="12.75" customHeight="1" x14ac:dyDescent="0.2">
      <c r="A19" s="46"/>
      <c r="B19" s="14">
        <v>5862</v>
      </c>
      <c r="C19" s="13" t="s">
        <v>297</v>
      </c>
      <c r="D19" s="13" t="e">
        <f>VLOOKUP(B19,#REF!,7,FALSE)</f>
        <v>#REF!</v>
      </c>
      <c r="E19" s="57" t="e">
        <f>VLOOKUP(B19,#REF!,5,FALSE)</f>
        <v>#REF!</v>
      </c>
      <c r="F19" s="58">
        <f>IFERROR(VLOOKUP(B19,#REF!,7,FALSE),0)</f>
        <v>0</v>
      </c>
      <c r="G19" s="58">
        <f>IFERROR(VLOOKUP(B19,#REF!,3,FALSE),0)</f>
        <v>0</v>
      </c>
      <c r="H19" s="58"/>
      <c r="I19" s="58"/>
      <c r="J19" s="58">
        <f t="shared" si="0"/>
        <v>0</v>
      </c>
      <c r="K19" s="59" t="e">
        <f t="shared" si="1"/>
        <v>#REF!</v>
      </c>
      <c r="L19" s="58" t="e">
        <f t="shared" si="2"/>
        <v>#REF!</v>
      </c>
      <c r="M19" s="58" t="e">
        <f t="shared" si="3"/>
        <v>#REF!</v>
      </c>
      <c r="N19" s="1"/>
      <c r="O19" s="1" t="e">
        <f t="shared" si="4"/>
        <v>#REF!</v>
      </c>
      <c r="P19" s="1"/>
      <c r="Q19" s="1" t="e">
        <f t="shared" si="5"/>
        <v>#REF!</v>
      </c>
      <c r="R19" s="1" t="e">
        <f t="shared" si="6"/>
        <v>#REF!</v>
      </c>
      <c r="S19" s="1" t="e">
        <f t="shared" si="7"/>
        <v>#REF!</v>
      </c>
      <c r="T19" s="1" t="e">
        <f t="shared" si="8"/>
        <v>#REF!</v>
      </c>
      <c r="U19" s="1">
        <v>14</v>
      </c>
      <c r="V19" s="15">
        <v>0</v>
      </c>
    </row>
    <row r="20" spans="1:22" s="15" customFormat="1" ht="12.75" customHeight="1" x14ac:dyDescent="0.2">
      <c r="A20" s="46"/>
      <c r="B20" s="14">
        <v>5675</v>
      </c>
      <c r="C20" s="13" t="s">
        <v>70</v>
      </c>
      <c r="D20" s="13" t="e">
        <f>VLOOKUP(B20,#REF!,7,FALSE)</f>
        <v>#REF!</v>
      </c>
      <c r="E20" s="57" t="e">
        <f>VLOOKUP(B20,#REF!,5,FALSE)</f>
        <v>#REF!</v>
      </c>
      <c r="F20" s="58">
        <f>IFERROR(VLOOKUP(B20,#REF!,7,FALSE),0)</f>
        <v>0</v>
      </c>
      <c r="G20" s="58">
        <f>IFERROR(VLOOKUP(B20,#REF!,3,FALSE),0)</f>
        <v>0</v>
      </c>
      <c r="H20" s="58"/>
      <c r="I20" s="58"/>
      <c r="J20" s="58">
        <f t="shared" si="0"/>
        <v>0</v>
      </c>
      <c r="K20" s="59" t="e">
        <f t="shared" si="1"/>
        <v>#REF!</v>
      </c>
      <c r="L20" s="58" t="e">
        <f t="shared" si="2"/>
        <v>#REF!</v>
      </c>
      <c r="M20" s="58" t="e">
        <f t="shared" si="3"/>
        <v>#REF!</v>
      </c>
      <c r="N20" s="1"/>
      <c r="O20" s="1" t="e">
        <f t="shared" si="4"/>
        <v>#REF!</v>
      </c>
      <c r="P20" s="1"/>
      <c r="Q20" s="1" t="e">
        <f t="shared" si="5"/>
        <v>#REF!</v>
      </c>
      <c r="R20" s="1" t="e">
        <f t="shared" si="6"/>
        <v>#REF!</v>
      </c>
      <c r="S20" s="1" t="e">
        <f t="shared" si="7"/>
        <v>#REF!</v>
      </c>
      <c r="T20" s="1" t="e">
        <f t="shared" si="8"/>
        <v>#REF!</v>
      </c>
      <c r="U20" s="1">
        <v>15</v>
      </c>
      <c r="V20" s="15">
        <v>0</v>
      </c>
    </row>
    <row r="21" spans="1:22" s="15" customFormat="1" ht="12.75" customHeight="1" x14ac:dyDescent="0.2">
      <c r="A21" s="46"/>
      <c r="B21" s="14">
        <v>5412</v>
      </c>
      <c r="C21" s="13" t="s">
        <v>272</v>
      </c>
      <c r="D21" s="13" t="e">
        <f>VLOOKUP(B21,#REF!,7,FALSE)</f>
        <v>#REF!</v>
      </c>
      <c r="E21" s="57" t="e">
        <f>VLOOKUP(B21,#REF!,5,FALSE)</f>
        <v>#REF!</v>
      </c>
      <c r="F21" s="58">
        <f>IFERROR(VLOOKUP(B21,#REF!,7,FALSE),0)</f>
        <v>0</v>
      </c>
      <c r="G21" s="58">
        <f>IFERROR(VLOOKUP(B21,#REF!,3,FALSE),0)</f>
        <v>0</v>
      </c>
      <c r="H21" s="58"/>
      <c r="I21" s="58"/>
      <c r="J21" s="58">
        <f t="shared" si="0"/>
        <v>0</v>
      </c>
      <c r="K21" s="59" t="e">
        <f t="shared" si="1"/>
        <v>#REF!</v>
      </c>
      <c r="L21" s="58" t="e">
        <f t="shared" si="2"/>
        <v>#REF!</v>
      </c>
      <c r="M21" s="58" t="e">
        <f t="shared" si="3"/>
        <v>#REF!</v>
      </c>
      <c r="N21" s="1"/>
      <c r="O21" s="1" t="e">
        <f t="shared" si="4"/>
        <v>#REF!</v>
      </c>
      <c r="P21" s="1"/>
      <c r="Q21" s="1" t="e">
        <f t="shared" si="5"/>
        <v>#REF!</v>
      </c>
      <c r="R21" s="1" t="e">
        <f t="shared" si="6"/>
        <v>#REF!</v>
      </c>
      <c r="S21" s="1" t="e">
        <f t="shared" si="7"/>
        <v>#REF!</v>
      </c>
      <c r="T21" s="1" t="e">
        <f t="shared" si="8"/>
        <v>#REF!</v>
      </c>
      <c r="U21" s="1">
        <v>16</v>
      </c>
      <c r="V21" s="15">
        <v>0</v>
      </c>
    </row>
    <row r="22" spans="1:22" s="15" customFormat="1" ht="12.75" customHeight="1" x14ac:dyDescent="0.2">
      <c r="A22" s="46"/>
      <c r="B22" s="14">
        <v>5429</v>
      </c>
      <c r="C22" s="13" t="s">
        <v>225</v>
      </c>
      <c r="D22" s="13" t="e">
        <f>VLOOKUP(B22,#REF!,7,FALSE)</f>
        <v>#REF!</v>
      </c>
      <c r="E22" s="57" t="e">
        <f>VLOOKUP(B22,#REF!,5,FALSE)</f>
        <v>#REF!</v>
      </c>
      <c r="F22" s="58">
        <f>IFERROR(VLOOKUP(B22,#REF!,7,FALSE),0)</f>
        <v>0</v>
      </c>
      <c r="G22" s="58">
        <f>IFERROR(VLOOKUP(B22,#REF!,3,FALSE),0)</f>
        <v>0</v>
      </c>
      <c r="H22" s="58"/>
      <c r="I22" s="58"/>
      <c r="J22" s="58">
        <f t="shared" si="0"/>
        <v>0</v>
      </c>
      <c r="K22" s="59" t="e">
        <f t="shared" si="1"/>
        <v>#REF!</v>
      </c>
      <c r="L22" s="58" t="e">
        <f t="shared" si="2"/>
        <v>#REF!</v>
      </c>
      <c r="M22" s="58" t="e">
        <f t="shared" si="3"/>
        <v>#REF!</v>
      </c>
      <c r="N22" s="1"/>
      <c r="O22" s="1" t="e">
        <f t="shared" si="4"/>
        <v>#REF!</v>
      </c>
      <c r="P22" s="1"/>
      <c r="Q22" s="1" t="e">
        <f t="shared" si="5"/>
        <v>#REF!</v>
      </c>
      <c r="R22" s="1" t="e">
        <f t="shared" si="6"/>
        <v>#REF!</v>
      </c>
      <c r="S22" s="1" t="e">
        <f t="shared" si="7"/>
        <v>#REF!</v>
      </c>
      <c r="T22" s="1" t="e">
        <f t="shared" si="8"/>
        <v>#REF!</v>
      </c>
      <c r="U22" s="1">
        <v>17</v>
      </c>
      <c r="V22" s="15">
        <v>0</v>
      </c>
    </row>
    <row r="23" spans="1:22" s="15" customFormat="1" ht="12.75" customHeight="1" x14ac:dyDescent="0.2">
      <c r="A23" s="46"/>
      <c r="B23" s="14">
        <v>5414</v>
      </c>
      <c r="C23" s="13" t="s">
        <v>82</v>
      </c>
      <c r="D23" s="13" t="e">
        <f>VLOOKUP(B23,#REF!,7,FALSE)</f>
        <v>#REF!</v>
      </c>
      <c r="E23" s="57" t="e">
        <f>VLOOKUP(B23,#REF!,5,FALSE)</f>
        <v>#REF!</v>
      </c>
      <c r="F23" s="58">
        <f>IFERROR(VLOOKUP(B23,#REF!,7,FALSE),0)</f>
        <v>0</v>
      </c>
      <c r="G23" s="58">
        <f>IFERROR(VLOOKUP(B23,#REF!,3,FALSE),0)</f>
        <v>0</v>
      </c>
      <c r="H23" s="58"/>
      <c r="I23" s="58"/>
      <c r="J23" s="58">
        <f t="shared" si="0"/>
        <v>0</v>
      </c>
      <c r="K23" s="59" t="e">
        <f t="shared" si="1"/>
        <v>#REF!</v>
      </c>
      <c r="L23" s="58" t="e">
        <f t="shared" si="2"/>
        <v>#REF!</v>
      </c>
      <c r="M23" s="58" t="e">
        <f t="shared" si="3"/>
        <v>#REF!</v>
      </c>
      <c r="N23" s="1"/>
      <c r="O23" s="1" t="e">
        <f t="shared" si="4"/>
        <v>#REF!</v>
      </c>
      <c r="P23" s="1"/>
      <c r="Q23" s="1" t="e">
        <f t="shared" si="5"/>
        <v>#REF!</v>
      </c>
      <c r="R23" s="1" t="e">
        <f t="shared" si="6"/>
        <v>#REF!</v>
      </c>
      <c r="S23" s="1" t="e">
        <f t="shared" si="7"/>
        <v>#REF!</v>
      </c>
      <c r="T23" s="1" t="e">
        <f t="shared" si="8"/>
        <v>#REF!</v>
      </c>
      <c r="U23" s="1">
        <v>18</v>
      </c>
      <c r="V23" s="15">
        <v>0</v>
      </c>
    </row>
    <row r="24" spans="1:22" s="15" customFormat="1" ht="12.75" customHeight="1" x14ac:dyDescent="0.2">
      <c r="A24" s="46"/>
      <c r="B24" s="14">
        <v>5484</v>
      </c>
      <c r="C24" s="13" t="s">
        <v>200</v>
      </c>
      <c r="D24" s="13" t="e">
        <f>VLOOKUP(B24,#REF!,7,FALSE)</f>
        <v>#REF!</v>
      </c>
      <c r="E24" s="57" t="e">
        <f>VLOOKUP(B24,#REF!,5,FALSE)</f>
        <v>#REF!</v>
      </c>
      <c r="F24" s="58">
        <f>IFERROR(VLOOKUP(B24,#REF!,7,FALSE),0)</f>
        <v>0</v>
      </c>
      <c r="G24" s="58">
        <f>IFERROR(VLOOKUP(B24,#REF!,3,FALSE),0)</f>
        <v>0</v>
      </c>
      <c r="H24" s="58"/>
      <c r="I24" s="58"/>
      <c r="J24" s="58">
        <f t="shared" si="0"/>
        <v>0</v>
      </c>
      <c r="K24" s="59" t="e">
        <f t="shared" si="1"/>
        <v>#REF!</v>
      </c>
      <c r="L24" s="58" t="e">
        <f t="shared" si="2"/>
        <v>#REF!</v>
      </c>
      <c r="M24" s="58" t="e">
        <f t="shared" si="3"/>
        <v>#REF!</v>
      </c>
      <c r="N24" s="1"/>
      <c r="O24" s="1" t="e">
        <f t="shared" si="4"/>
        <v>#REF!</v>
      </c>
      <c r="P24" s="1"/>
      <c r="Q24" s="1" t="e">
        <f t="shared" si="5"/>
        <v>#REF!</v>
      </c>
      <c r="R24" s="1" t="e">
        <f t="shared" si="6"/>
        <v>#REF!</v>
      </c>
      <c r="S24" s="1" t="e">
        <f t="shared" si="7"/>
        <v>#REF!</v>
      </c>
      <c r="T24" s="1" t="e">
        <f t="shared" si="8"/>
        <v>#REF!</v>
      </c>
      <c r="U24" s="1">
        <v>19</v>
      </c>
      <c r="V24" s="15">
        <v>0</v>
      </c>
    </row>
    <row r="25" spans="1:22" s="15" customFormat="1" ht="12.75" customHeight="1" x14ac:dyDescent="0.2">
      <c r="A25" s="46"/>
      <c r="B25" s="14">
        <v>5871</v>
      </c>
      <c r="C25" s="13" t="s">
        <v>216</v>
      </c>
      <c r="D25" s="13" t="e">
        <f>VLOOKUP(B25,#REF!,7,FALSE)</f>
        <v>#REF!</v>
      </c>
      <c r="E25" s="57" t="e">
        <f>VLOOKUP(B25,#REF!,5,FALSE)</f>
        <v>#REF!</v>
      </c>
      <c r="F25" s="58">
        <f>IFERROR(VLOOKUP(B25,#REF!,7,FALSE),0)</f>
        <v>0</v>
      </c>
      <c r="G25" s="58">
        <f>IFERROR(VLOOKUP(B25,#REF!,3,FALSE),0)</f>
        <v>0</v>
      </c>
      <c r="H25" s="58"/>
      <c r="I25" s="58"/>
      <c r="J25" s="58">
        <f t="shared" si="0"/>
        <v>0</v>
      </c>
      <c r="K25" s="59" t="e">
        <f t="shared" si="1"/>
        <v>#REF!</v>
      </c>
      <c r="L25" s="58" t="e">
        <f t="shared" si="2"/>
        <v>#REF!</v>
      </c>
      <c r="M25" s="58" t="e">
        <f t="shared" si="3"/>
        <v>#REF!</v>
      </c>
      <c r="N25" s="1"/>
      <c r="O25" s="1" t="e">
        <f t="shared" si="4"/>
        <v>#REF!</v>
      </c>
      <c r="P25" s="1"/>
      <c r="Q25" s="1" t="e">
        <f t="shared" si="5"/>
        <v>#REF!</v>
      </c>
      <c r="R25" s="1" t="e">
        <f t="shared" si="6"/>
        <v>#REF!</v>
      </c>
      <c r="S25" s="1" t="e">
        <f t="shared" si="7"/>
        <v>#REF!</v>
      </c>
      <c r="T25" s="1" t="e">
        <f t="shared" si="8"/>
        <v>#REF!</v>
      </c>
      <c r="U25" s="1">
        <v>20</v>
      </c>
      <c r="V25" s="15">
        <v>0</v>
      </c>
    </row>
    <row r="26" spans="1:22" s="15" customFormat="1" ht="12.75" customHeight="1" x14ac:dyDescent="0.2">
      <c r="A26" s="46"/>
      <c r="B26" s="14">
        <v>5497</v>
      </c>
      <c r="C26" s="13" t="s">
        <v>266</v>
      </c>
      <c r="D26" s="13" t="e">
        <f>VLOOKUP(B26,#REF!,7,FALSE)</f>
        <v>#REF!</v>
      </c>
      <c r="E26" s="57" t="e">
        <f>VLOOKUP(B26,#REF!,5,FALSE)</f>
        <v>#REF!</v>
      </c>
      <c r="F26" s="58">
        <f>IFERROR(VLOOKUP(B26,#REF!,7,FALSE),0)</f>
        <v>0</v>
      </c>
      <c r="G26" s="58">
        <f>IFERROR(VLOOKUP(B26,#REF!,3,FALSE),0)</f>
        <v>0</v>
      </c>
      <c r="H26" s="58"/>
      <c r="I26" s="58"/>
      <c r="J26" s="58">
        <f t="shared" si="0"/>
        <v>0</v>
      </c>
      <c r="K26" s="59" t="e">
        <f t="shared" si="1"/>
        <v>#REF!</v>
      </c>
      <c r="L26" s="58" t="e">
        <f t="shared" si="2"/>
        <v>#REF!</v>
      </c>
      <c r="M26" s="58" t="e">
        <f t="shared" si="3"/>
        <v>#REF!</v>
      </c>
      <c r="N26" s="1"/>
      <c r="O26" s="1" t="e">
        <f t="shared" si="4"/>
        <v>#REF!</v>
      </c>
      <c r="P26" s="1"/>
      <c r="Q26" s="1" t="e">
        <f t="shared" si="5"/>
        <v>#REF!</v>
      </c>
      <c r="R26" s="1" t="e">
        <f t="shared" si="6"/>
        <v>#REF!</v>
      </c>
      <c r="S26" s="1" t="e">
        <f t="shared" si="7"/>
        <v>#REF!</v>
      </c>
      <c r="T26" s="1" t="e">
        <f t="shared" si="8"/>
        <v>#REF!</v>
      </c>
      <c r="U26" s="1">
        <v>21</v>
      </c>
      <c r="V26" s="15">
        <v>0</v>
      </c>
    </row>
    <row r="27" spans="1:22" s="15" customFormat="1" ht="12.75" customHeight="1" x14ac:dyDescent="0.2">
      <c r="A27" s="46"/>
      <c r="B27" s="14">
        <v>5890</v>
      </c>
      <c r="C27" s="13" t="s">
        <v>101</v>
      </c>
      <c r="D27" s="13" t="e">
        <f>VLOOKUP(B27,#REF!,7,FALSE)</f>
        <v>#REF!</v>
      </c>
      <c r="E27" s="57" t="e">
        <f>VLOOKUP(B27,#REF!,5,FALSE)</f>
        <v>#REF!</v>
      </c>
      <c r="F27" s="58">
        <f>IFERROR(VLOOKUP(B27,#REF!,7,FALSE),0)</f>
        <v>0</v>
      </c>
      <c r="G27" s="58">
        <f>IFERROR(VLOOKUP(B27,#REF!,3,FALSE),0)</f>
        <v>0</v>
      </c>
      <c r="H27" s="58"/>
      <c r="I27" s="58">
        <f>VLOOKUP(C27,Feuil4!A:B,2,FALSE)</f>
        <v>200</v>
      </c>
      <c r="J27" s="58">
        <f t="shared" si="0"/>
        <v>200</v>
      </c>
      <c r="K27" s="59" t="e">
        <f t="shared" si="1"/>
        <v>#REF!</v>
      </c>
      <c r="L27" s="58" t="e">
        <f t="shared" si="2"/>
        <v>#REF!</v>
      </c>
      <c r="M27" s="58" t="e">
        <f t="shared" si="3"/>
        <v>#REF!</v>
      </c>
      <c r="N27" s="1"/>
      <c r="O27" s="1" t="e">
        <f t="shared" si="4"/>
        <v>#REF!</v>
      </c>
      <c r="P27" s="1"/>
      <c r="Q27" s="1" t="e">
        <f t="shared" si="5"/>
        <v>#REF!</v>
      </c>
      <c r="R27" s="1" t="e">
        <f t="shared" si="6"/>
        <v>#REF!</v>
      </c>
      <c r="S27" s="1" t="e">
        <f t="shared" si="7"/>
        <v>#REF!</v>
      </c>
      <c r="T27" s="1" t="e">
        <f t="shared" si="8"/>
        <v>#REF!</v>
      </c>
      <c r="U27" s="1">
        <v>22</v>
      </c>
      <c r="V27" s="15">
        <v>0</v>
      </c>
    </row>
    <row r="28" spans="1:22" s="15" customFormat="1" ht="12.75" customHeight="1" x14ac:dyDescent="0.2">
      <c r="A28" s="46"/>
      <c r="B28" s="14">
        <v>5908</v>
      </c>
      <c r="C28" s="13" t="s">
        <v>155</v>
      </c>
      <c r="D28" s="13" t="e">
        <f>VLOOKUP(B28,#REF!,7,FALSE)</f>
        <v>#REF!</v>
      </c>
      <c r="E28" s="57" t="e">
        <f>VLOOKUP(B28,#REF!,5,FALSE)</f>
        <v>#REF!</v>
      </c>
      <c r="F28" s="58">
        <f>IFERROR(VLOOKUP(B28,#REF!,7,FALSE),0)</f>
        <v>0</v>
      </c>
      <c r="G28" s="58">
        <f>IFERROR(VLOOKUP(B28,#REF!,3,FALSE),0)</f>
        <v>0</v>
      </c>
      <c r="H28" s="58"/>
      <c r="I28" s="58"/>
      <c r="J28" s="58">
        <f t="shared" si="0"/>
        <v>0</v>
      </c>
      <c r="K28" s="59" t="e">
        <f t="shared" si="1"/>
        <v>#REF!</v>
      </c>
      <c r="L28" s="58" t="e">
        <f t="shared" si="2"/>
        <v>#REF!</v>
      </c>
      <c r="M28" s="58" t="e">
        <f t="shared" si="3"/>
        <v>#REF!</v>
      </c>
      <c r="N28" s="1"/>
      <c r="O28" s="1" t="e">
        <f t="shared" si="4"/>
        <v>#REF!</v>
      </c>
      <c r="P28" s="1"/>
      <c r="Q28" s="1" t="e">
        <f t="shared" si="5"/>
        <v>#REF!</v>
      </c>
      <c r="R28" s="1" t="e">
        <f t="shared" si="6"/>
        <v>#REF!</v>
      </c>
      <c r="S28" s="1" t="e">
        <f t="shared" si="7"/>
        <v>#REF!</v>
      </c>
      <c r="T28" s="1" t="e">
        <f t="shared" si="8"/>
        <v>#REF!</v>
      </c>
      <c r="U28" s="1">
        <v>23</v>
      </c>
      <c r="V28" s="15">
        <v>0</v>
      </c>
    </row>
    <row r="29" spans="1:22" s="15" customFormat="1" ht="12.75" customHeight="1" x14ac:dyDescent="0.2">
      <c r="A29" s="46"/>
      <c r="B29" s="14">
        <v>5886</v>
      </c>
      <c r="C29" s="13" t="s">
        <v>103</v>
      </c>
      <c r="D29" s="13" t="e">
        <f>VLOOKUP(B29,#REF!,7,FALSE)</f>
        <v>#REF!</v>
      </c>
      <c r="E29" s="57" t="e">
        <f>VLOOKUP(B29,#REF!,5,FALSE)</f>
        <v>#REF!</v>
      </c>
      <c r="F29" s="58">
        <f>IFERROR(VLOOKUP(B29,#REF!,7,FALSE),0)</f>
        <v>0</v>
      </c>
      <c r="G29" s="58">
        <f>IFERROR(VLOOKUP(B29,#REF!,3,FALSE),0)</f>
        <v>0</v>
      </c>
      <c r="H29" s="58"/>
      <c r="I29" s="58">
        <f>VLOOKUP(C29,Feuil4!A:B,2,FALSE)</f>
        <v>30</v>
      </c>
      <c r="J29" s="58">
        <f t="shared" si="0"/>
        <v>30</v>
      </c>
      <c r="K29" s="59" t="e">
        <f t="shared" si="1"/>
        <v>#REF!</v>
      </c>
      <c r="L29" s="58" t="e">
        <f t="shared" si="2"/>
        <v>#REF!</v>
      </c>
      <c r="M29" s="58" t="e">
        <f t="shared" si="3"/>
        <v>#REF!</v>
      </c>
      <c r="N29" s="1"/>
      <c r="O29" s="1" t="e">
        <f t="shared" si="4"/>
        <v>#REF!</v>
      </c>
      <c r="P29" s="1"/>
      <c r="Q29" s="1" t="e">
        <f t="shared" si="5"/>
        <v>#REF!</v>
      </c>
      <c r="R29" s="1" t="e">
        <f t="shared" si="6"/>
        <v>#REF!</v>
      </c>
      <c r="S29" s="1" t="e">
        <f t="shared" si="7"/>
        <v>#REF!</v>
      </c>
      <c r="T29" s="1" t="e">
        <f t="shared" si="8"/>
        <v>#REF!</v>
      </c>
      <c r="U29" s="1">
        <v>24</v>
      </c>
      <c r="V29" s="15">
        <v>0</v>
      </c>
    </row>
    <row r="30" spans="1:22" s="15" customFormat="1" ht="12.75" customHeight="1" x14ac:dyDescent="0.2">
      <c r="A30" s="46"/>
      <c r="B30" s="14">
        <v>5583</v>
      </c>
      <c r="C30" s="13" t="s">
        <v>90</v>
      </c>
      <c r="D30" s="13" t="e">
        <f>VLOOKUP(B30,#REF!,7,FALSE)</f>
        <v>#REF!</v>
      </c>
      <c r="E30" s="57" t="e">
        <f>VLOOKUP(B30,#REF!,5,FALSE)</f>
        <v>#REF!</v>
      </c>
      <c r="F30" s="58">
        <f>IFERROR(VLOOKUP(B30,#REF!,7,FALSE),0)</f>
        <v>0</v>
      </c>
      <c r="G30" s="58">
        <f>IFERROR(VLOOKUP(B30,#REF!,3,FALSE),0)</f>
        <v>0</v>
      </c>
      <c r="H30" s="58"/>
      <c r="I30" s="58"/>
      <c r="J30" s="58">
        <f t="shared" si="0"/>
        <v>0</v>
      </c>
      <c r="K30" s="59" t="e">
        <f t="shared" si="1"/>
        <v>#REF!</v>
      </c>
      <c r="L30" s="58" t="e">
        <f t="shared" si="2"/>
        <v>#REF!</v>
      </c>
      <c r="M30" s="58" t="e">
        <f t="shared" si="3"/>
        <v>#REF!</v>
      </c>
      <c r="N30" s="1"/>
      <c r="O30" s="1" t="e">
        <f t="shared" si="4"/>
        <v>#REF!</v>
      </c>
      <c r="P30" s="1"/>
      <c r="Q30" s="1" t="e">
        <f t="shared" si="5"/>
        <v>#REF!</v>
      </c>
      <c r="R30" s="1" t="e">
        <f t="shared" si="6"/>
        <v>#REF!</v>
      </c>
      <c r="S30" s="1" t="e">
        <f t="shared" si="7"/>
        <v>#REF!</v>
      </c>
      <c r="T30" s="1" t="e">
        <f t="shared" si="8"/>
        <v>#REF!</v>
      </c>
      <c r="U30" s="1">
        <v>25</v>
      </c>
      <c r="V30" s="15">
        <v>0</v>
      </c>
    </row>
    <row r="31" spans="1:22" s="15" customFormat="1" ht="12.75" customHeight="1" x14ac:dyDescent="0.2">
      <c r="A31" s="46"/>
      <c r="B31" s="14">
        <v>5627</v>
      </c>
      <c r="C31" s="13" t="s">
        <v>89</v>
      </c>
      <c r="D31" s="13" t="e">
        <f>VLOOKUP(B31,#REF!,7,FALSE)</f>
        <v>#REF!</v>
      </c>
      <c r="E31" s="57" t="e">
        <f>VLOOKUP(B31,#REF!,5,FALSE)</f>
        <v>#REF!</v>
      </c>
      <c r="F31" s="58">
        <f>IFERROR(VLOOKUP(B31,#REF!,7,FALSE),0)</f>
        <v>0</v>
      </c>
      <c r="G31" s="58">
        <f>IFERROR(VLOOKUP(B31,#REF!,3,FALSE),0)</f>
        <v>0</v>
      </c>
      <c r="H31" s="58"/>
      <c r="I31" s="58">
        <f>VLOOKUP(C31,Feuil4!A:B,2,FALSE)</f>
        <v>190</v>
      </c>
      <c r="J31" s="58">
        <f t="shared" si="0"/>
        <v>190</v>
      </c>
      <c r="K31" s="59" t="e">
        <f t="shared" si="1"/>
        <v>#REF!</v>
      </c>
      <c r="L31" s="58" t="e">
        <f t="shared" si="2"/>
        <v>#REF!</v>
      </c>
      <c r="M31" s="58" t="e">
        <f t="shared" si="3"/>
        <v>#REF!</v>
      </c>
      <c r="N31" s="1"/>
      <c r="O31" s="1" t="e">
        <f t="shared" si="4"/>
        <v>#REF!</v>
      </c>
      <c r="P31" s="1"/>
      <c r="Q31" s="1" t="e">
        <f t="shared" si="5"/>
        <v>#REF!</v>
      </c>
      <c r="R31" s="1" t="e">
        <f t="shared" si="6"/>
        <v>#REF!</v>
      </c>
      <c r="S31" s="1" t="e">
        <f t="shared" si="7"/>
        <v>#REF!</v>
      </c>
      <c r="T31" s="1" t="e">
        <f t="shared" si="8"/>
        <v>#REF!</v>
      </c>
      <c r="U31" s="1">
        <v>26</v>
      </c>
      <c r="V31" s="15">
        <v>0</v>
      </c>
    </row>
    <row r="32" spans="1:22" s="15" customFormat="1" ht="12.75" customHeight="1" x14ac:dyDescent="0.2">
      <c r="A32" s="46"/>
      <c r="B32" s="14">
        <v>5755</v>
      </c>
      <c r="C32" s="13" t="s">
        <v>223</v>
      </c>
      <c r="D32" s="13" t="e">
        <f>VLOOKUP(B32,#REF!,7,FALSE)</f>
        <v>#REF!</v>
      </c>
      <c r="E32" s="57" t="e">
        <f>VLOOKUP(B32,#REF!,5,FALSE)</f>
        <v>#REF!</v>
      </c>
      <c r="F32" s="58">
        <f>IFERROR(VLOOKUP(B32,#REF!,7,FALSE),0)</f>
        <v>0</v>
      </c>
      <c r="G32" s="58">
        <f>IFERROR(VLOOKUP(B32,#REF!,3,FALSE),0)</f>
        <v>0</v>
      </c>
      <c r="H32" s="58"/>
      <c r="I32" s="58"/>
      <c r="J32" s="58">
        <f t="shared" si="0"/>
        <v>0</v>
      </c>
      <c r="K32" s="59" t="e">
        <f t="shared" si="1"/>
        <v>#REF!</v>
      </c>
      <c r="L32" s="58" t="e">
        <f t="shared" si="2"/>
        <v>#REF!</v>
      </c>
      <c r="M32" s="58" t="e">
        <f t="shared" si="3"/>
        <v>#REF!</v>
      </c>
      <c r="N32" s="1"/>
      <c r="O32" s="1" t="e">
        <f t="shared" si="4"/>
        <v>#REF!</v>
      </c>
      <c r="P32" s="1"/>
      <c r="Q32" s="1" t="e">
        <f t="shared" si="5"/>
        <v>#REF!</v>
      </c>
      <c r="R32" s="1" t="e">
        <f t="shared" si="6"/>
        <v>#REF!</v>
      </c>
      <c r="S32" s="1" t="e">
        <f t="shared" si="7"/>
        <v>#REF!</v>
      </c>
      <c r="T32" s="1" t="e">
        <f t="shared" si="8"/>
        <v>#REF!</v>
      </c>
      <c r="U32" s="1">
        <v>27</v>
      </c>
      <c r="V32" s="15">
        <v>0</v>
      </c>
    </row>
    <row r="33" spans="1:22" s="15" customFormat="1" ht="12.75" customHeight="1" x14ac:dyDescent="0.2">
      <c r="A33" s="46"/>
      <c r="B33" s="14">
        <v>5822</v>
      </c>
      <c r="C33" s="13" t="s">
        <v>94</v>
      </c>
      <c r="D33" s="13" t="e">
        <f>VLOOKUP(B33,#REF!,7,FALSE)</f>
        <v>#REF!</v>
      </c>
      <c r="E33" s="57" t="e">
        <f>VLOOKUP(B33,#REF!,5,FALSE)</f>
        <v>#REF!</v>
      </c>
      <c r="F33" s="58">
        <f>IFERROR(VLOOKUP(B33,#REF!,7,FALSE),0)</f>
        <v>0</v>
      </c>
      <c r="G33" s="58">
        <f>IFERROR(VLOOKUP(B33,#REF!,3,FALSE),0)</f>
        <v>0</v>
      </c>
      <c r="H33" s="58"/>
      <c r="I33" s="58"/>
      <c r="J33" s="58">
        <f t="shared" si="0"/>
        <v>0</v>
      </c>
      <c r="K33" s="59" t="e">
        <f t="shared" si="1"/>
        <v>#REF!</v>
      </c>
      <c r="L33" s="58" t="e">
        <f t="shared" si="2"/>
        <v>#REF!</v>
      </c>
      <c r="M33" s="58" t="e">
        <f t="shared" si="3"/>
        <v>#REF!</v>
      </c>
      <c r="N33" s="1"/>
      <c r="O33" s="1" t="e">
        <f t="shared" si="4"/>
        <v>#REF!</v>
      </c>
      <c r="P33" s="1"/>
      <c r="Q33" s="1" t="e">
        <f t="shared" si="5"/>
        <v>#REF!</v>
      </c>
      <c r="R33" s="1" t="e">
        <f t="shared" si="6"/>
        <v>#REF!</v>
      </c>
      <c r="S33" s="1" t="e">
        <f t="shared" si="7"/>
        <v>#REF!</v>
      </c>
      <c r="T33" s="1" t="e">
        <f t="shared" si="8"/>
        <v>#REF!</v>
      </c>
      <c r="U33" s="1">
        <v>28</v>
      </c>
      <c r="V33" s="15">
        <v>0</v>
      </c>
    </row>
    <row r="34" spans="1:22" s="15" customFormat="1" ht="12.75" customHeight="1" x14ac:dyDescent="0.2">
      <c r="A34" s="46"/>
      <c r="B34" s="14">
        <v>5589</v>
      </c>
      <c r="C34" s="13" t="s">
        <v>97</v>
      </c>
      <c r="D34" s="13" t="e">
        <f>VLOOKUP(B34,#REF!,7,FALSE)</f>
        <v>#REF!</v>
      </c>
      <c r="E34" s="57" t="e">
        <f>VLOOKUP(B34,#REF!,5,FALSE)</f>
        <v>#REF!</v>
      </c>
      <c r="F34" s="58">
        <f>IFERROR(VLOOKUP(B34,#REF!,7,FALSE),0)</f>
        <v>0</v>
      </c>
      <c r="G34" s="58">
        <f>IFERROR(VLOOKUP(B34,#REF!,3,FALSE),0)</f>
        <v>0</v>
      </c>
      <c r="H34" s="58"/>
      <c r="I34" s="58"/>
      <c r="J34" s="58">
        <f t="shared" si="0"/>
        <v>0</v>
      </c>
      <c r="K34" s="59" t="e">
        <f t="shared" si="1"/>
        <v>#REF!</v>
      </c>
      <c r="L34" s="58" t="e">
        <f t="shared" si="2"/>
        <v>#REF!</v>
      </c>
      <c r="M34" s="58" t="e">
        <f t="shared" si="3"/>
        <v>#REF!</v>
      </c>
      <c r="N34" s="1"/>
      <c r="O34" s="1" t="e">
        <f t="shared" si="4"/>
        <v>#REF!</v>
      </c>
      <c r="P34" s="1"/>
      <c r="Q34" s="1" t="e">
        <f t="shared" si="5"/>
        <v>#REF!</v>
      </c>
      <c r="R34" s="1" t="e">
        <f t="shared" si="6"/>
        <v>#REF!</v>
      </c>
      <c r="S34" s="1" t="e">
        <f t="shared" si="7"/>
        <v>#REF!</v>
      </c>
      <c r="T34" s="1" t="e">
        <f t="shared" si="8"/>
        <v>#REF!</v>
      </c>
      <c r="U34" s="1">
        <v>29</v>
      </c>
      <c r="V34" s="15">
        <v>0</v>
      </c>
    </row>
    <row r="35" spans="1:22" s="15" customFormat="1" ht="12.75" customHeight="1" x14ac:dyDescent="0.2">
      <c r="A35" s="46"/>
      <c r="B35" s="14">
        <v>5757</v>
      </c>
      <c r="C35" s="13" t="s">
        <v>86</v>
      </c>
      <c r="D35" s="13" t="e">
        <f>VLOOKUP(B35,#REF!,7,FALSE)</f>
        <v>#REF!</v>
      </c>
      <c r="E35" s="57" t="e">
        <f>VLOOKUP(B35,#REF!,5,FALSE)</f>
        <v>#REF!</v>
      </c>
      <c r="F35" s="58">
        <f>IFERROR(VLOOKUP(B35,#REF!,7,FALSE),0)</f>
        <v>0</v>
      </c>
      <c r="G35" s="58">
        <f>IFERROR(VLOOKUP(B35,#REF!,3,FALSE),0)</f>
        <v>0</v>
      </c>
      <c r="H35" s="58"/>
      <c r="I35" s="58"/>
      <c r="J35" s="58">
        <f t="shared" si="0"/>
        <v>0</v>
      </c>
      <c r="K35" s="59" t="e">
        <f t="shared" si="1"/>
        <v>#REF!</v>
      </c>
      <c r="L35" s="58" t="e">
        <f t="shared" si="2"/>
        <v>#REF!</v>
      </c>
      <c r="M35" s="58" t="e">
        <f t="shared" si="3"/>
        <v>#REF!</v>
      </c>
      <c r="N35" s="1"/>
      <c r="O35" s="1" t="e">
        <f t="shared" si="4"/>
        <v>#REF!</v>
      </c>
      <c r="P35" s="1"/>
      <c r="Q35" s="1" t="e">
        <f t="shared" si="5"/>
        <v>#REF!</v>
      </c>
      <c r="R35" s="1" t="e">
        <f t="shared" si="6"/>
        <v>#REF!</v>
      </c>
      <c r="S35" s="1" t="e">
        <f t="shared" si="7"/>
        <v>#REF!</v>
      </c>
      <c r="T35" s="1" t="e">
        <f t="shared" si="8"/>
        <v>#REF!</v>
      </c>
      <c r="U35" s="1">
        <v>30</v>
      </c>
      <c r="V35" s="15">
        <v>0</v>
      </c>
    </row>
    <row r="36" spans="1:22" s="15" customFormat="1" ht="12.75" customHeight="1" x14ac:dyDescent="0.2">
      <c r="A36" s="46"/>
      <c r="B36" s="14">
        <v>5401</v>
      </c>
      <c r="C36" s="13" t="s">
        <v>12</v>
      </c>
      <c r="D36" s="13" t="e">
        <f>VLOOKUP(B36,#REF!,7,FALSE)</f>
        <v>#REF!</v>
      </c>
      <c r="E36" s="57" t="e">
        <f>VLOOKUP(B36,#REF!,5,FALSE)</f>
        <v>#REF!</v>
      </c>
      <c r="F36" s="58">
        <f>IFERROR(VLOOKUP(B36,#REF!,7,FALSE),0)</f>
        <v>0</v>
      </c>
      <c r="G36" s="58">
        <f>IFERROR(VLOOKUP(B36,#REF!,3,FALSE),0)</f>
        <v>0</v>
      </c>
      <c r="H36" s="58"/>
      <c r="I36" s="58"/>
      <c r="J36" s="58">
        <f t="shared" si="0"/>
        <v>0</v>
      </c>
      <c r="K36" s="59" t="e">
        <f t="shared" si="1"/>
        <v>#REF!</v>
      </c>
      <c r="L36" s="58" t="e">
        <f t="shared" si="2"/>
        <v>#REF!</v>
      </c>
      <c r="M36" s="58" t="e">
        <f t="shared" si="3"/>
        <v>#REF!</v>
      </c>
      <c r="N36" s="1"/>
      <c r="O36" s="1" t="e">
        <f t="shared" si="4"/>
        <v>#REF!</v>
      </c>
      <c r="P36" s="1"/>
      <c r="Q36" s="1" t="e">
        <f t="shared" si="5"/>
        <v>#REF!</v>
      </c>
      <c r="R36" s="1" t="e">
        <f t="shared" si="6"/>
        <v>#REF!</v>
      </c>
      <c r="S36" s="1" t="e">
        <f t="shared" si="7"/>
        <v>#REF!</v>
      </c>
      <c r="T36" s="1" t="e">
        <f t="shared" si="8"/>
        <v>#REF!</v>
      </c>
      <c r="U36" s="1">
        <v>31</v>
      </c>
      <c r="V36" s="15">
        <v>0</v>
      </c>
    </row>
    <row r="37" spans="1:22" s="15" customFormat="1" ht="12.75" customHeight="1" x14ac:dyDescent="0.2">
      <c r="A37" s="46"/>
      <c r="B37" s="14">
        <v>5854</v>
      </c>
      <c r="C37" s="13" t="s">
        <v>143</v>
      </c>
      <c r="D37" s="13" t="e">
        <f>VLOOKUP(B37,#REF!,7,FALSE)</f>
        <v>#REF!</v>
      </c>
      <c r="E37" s="57" t="e">
        <f>VLOOKUP(B37,#REF!,5,FALSE)</f>
        <v>#REF!</v>
      </c>
      <c r="F37" s="58">
        <f>IFERROR(VLOOKUP(B37,#REF!,7,FALSE),0)</f>
        <v>0</v>
      </c>
      <c r="G37" s="58">
        <f>IFERROR(VLOOKUP(B37,#REF!,3,FALSE),0)</f>
        <v>0</v>
      </c>
      <c r="H37" s="58"/>
      <c r="I37" s="58"/>
      <c r="J37" s="58">
        <f t="shared" si="0"/>
        <v>0</v>
      </c>
      <c r="K37" s="59" t="e">
        <f t="shared" si="1"/>
        <v>#REF!</v>
      </c>
      <c r="L37" s="58" t="e">
        <f t="shared" si="2"/>
        <v>#REF!</v>
      </c>
      <c r="M37" s="58" t="e">
        <f t="shared" si="3"/>
        <v>#REF!</v>
      </c>
      <c r="N37" s="1"/>
      <c r="O37" s="1" t="e">
        <f t="shared" si="4"/>
        <v>#REF!</v>
      </c>
      <c r="P37" s="1"/>
      <c r="Q37" s="1" t="e">
        <f t="shared" si="5"/>
        <v>#REF!</v>
      </c>
      <c r="R37" s="1" t="e">
        <f t="shared" si="6"/>
        <v>#REF!</v>
      </c>
      <c r="S37" s="1" t="e">
        <f t="shared" si="7"/>
        <v>#REF!</v>
      </c>
      <c r="T37" s="1" t="e">
        <f t="shared" si="8"/>
        <v>#REF!</v>
      </c>
      <c r="U37" s="1">
        <v>32</v>
      </c>
      <c r="V37" s="15">
        <v>0</v>
      </c>
    </row>
    <row r="38" spans="1:22" s="15" customFormat="1" ht="12.75" customHeight="1" x14ac:dyDescent="0.2">
      <c r="A38" s="46"/>
      <c r="B38" s="14">
        <v>5938</v>
      </c>
      <c r="C38" s="13" t="s">
        <v>104</v>
      </c>
      <c r="D38" s="13" t="e">
        <f>VLOOKUP(B38,#REF!,7,FALSE)</f>
        <v>#REF!</v>
      </c>
      <c r="E38" s="57" t="e">
        <f>VLOOKUP(B38,#REF!,5,FALSE)</f>
        <v>#REF!</v>
      </c>
      <c r="F38" s="58">
        <f>IFERROR(VLOOKUP(B38,#REF!,7,FALSE),0)</f>
        <v>0</v>
      </c>
      <c r="G38" s="58">
        <f>IFERROR(VLOOKUP(B38,#REF!,3,FALSE),0)</f>
        <v>0</v>
      </c>
      <c r="H38" s="58"/>
      <c r="I38" s="58"/>
      <c r="J38" s="58">
        <f t="shared" si="0"/>
        <v>0</v>
      </c>
      <c r="K38" s="59" t="e">
        <f t="shared" si="1"/>
        <v>#REF!</v>
      </c>
      <c r="L38" s="58" t="e">
        <f t="shared" si="2"/>
        <v>#REF!</v>
      </c>
      <c r="M38" s="58" t="e">
        <f t="shared" si="3"/>
        <v>#REF!</v>
      </c>
      <c r="N38" s="1"/>
      <c r="O38" s="1" t="e">
        <f t="shared" si="4"/>
        <v>#REF!</v>
      </c>
      <c r="P38" s="1"/>
      <c r="Q38" s="1" t="e">
        <f t="shared" si="5"/>
        <v>#REF!</v>
      </c>
      <c r="R38" s="1" t="e">
        <f t="shared" si="6"/>
        <v>#REF!</v>
      </c>
      <c r="S38" s="1" t="e">
        <f t="shared" si="7"/>
        <v>#REF!</v>
      </c>
      <c r="T38" s="1" t="e">
        <f t="shared" si="8"/>
        <v>#REF!</v>
      </c>
      <c r="U38" s="1">
        <v>33</v>
      </c>
      <c r="V38" s="15">
        <v>0</v>
      </c>
    </row>
    <row r="39" spans="1:22" s="15" customFormat="1" ht="12.75" customHeight="1" x14ac:dyDescent="0.2">
      <c r="A39" s="46"/>
      <c r="B39" s="14">
        <v>5629</v>
      </c>
      <c r="C39" s="13" t="s">
        <v>162</v>
      </c>
      <c r="D39" s="13" t="e">
        <f>VLOOKUP(B39,#REF!,7,FALSE)</f>
        <v>#REF!</v>
      </c>
      <c r="E39" s="57" t="e">
        <f>VLOOKUP(B39,#REF!,5,FALSE)</f>
        <v>#REF!</v>
      </c>
      <c r="F39" s="58">
        <f>IFERROR(VLOOKUP(B39,#REF!,7,FALSE),0)</f>
        <v>0</v>
      </c>
      <c r="G39" s="58">
        <f>IFERROR(VLOOKUP(B39,#REF!,3,FALSE),0)</f>
        <v>0</v>
      </c>
      <c r="H39" s="58"/>
      <c r="I39" s="58"/>
      <c r="J39" s="58">
        <f t="shared" si="0"/>
        <v>0</v>
      </c>
      <c r="K39" s="59" t="e">
        <f t="shared" si="1"/>
        <v>#REF!</v>
      </c>
      <c r="L39" s="58" t="e">
        <f t="shared" si="2"/>
        <v>#REF!</v>
      </c>
      <c r="M39" s="58" t="e">
        <f t="shared" si="3"/>
        <v>#REF!</v>
      </c>
      <c r="N39" s="1"/>
      <c r="O39" s="1" t="e">
        <f t="shared" si="4"/>
        <v>#REF!</v>
      </c>
      <c r="P39" s="1"/>
      <c r="Q39" s="1" t="e">
        <f t="shared" si="5"/>
        <v>#REF!</v>
      </c>
      <c r="R39" s="1" t="e">
        <f t="shared" si="6"/>
        <v>#REF!</v>
      </c>
      <c r="S39" s="1" t="e">
        <f t="shared" si="7"/>
        <v>#REF!</v>
      </c>
      <c r="T39" s="1" t="e">
        <f t="shared" si="8"/>
        <v>#REF!</v>
      </c>
      <c r="U39" s="1">
        <v>34</v>
      </c>
      <c r="V39" s="15">
        <v>0</v>
      </c>
    </row>
    <row r="40" spans="1:22" s="15" customFormat="1" ht="12.75" customHeight="1" x14ac:dyDescent="0.2">
      <c r="A40" s="46"/>
      <c r="B40" s="14">
        <v>5650</v>
      </c>
      <c r="C40" s="13" t="s">
        <v>309</v>
      </c>
      <c r="D40" s="13" t="e">
        <f>VLOOKUP(B40,#REF!,7,FALSE)</f>
        <v>#REF!</v>
      </c>
      <c r="E40" s="57" t="e">
        <f>VLOOKUP(B40,#REF!,5,FALSE)</f>
        <v>#REF!</v>
      </c>
      <c r="F40" s="58">
        <f>IFERROR(VLOOKUP(B40,#REF!,7,FALSE),0)</f>
        <v>0</v>
      </c>
      <c r="G40" s="58">
        <f>IFERROR(VLOOKUP(B40,#REF!,3,FALSE),0)</f>
        <v>0</v>
      </c>
      <c r="H40" s="58"/>
      <c r="I40" s="58"/>
      <c r="J40" s="58">
        <f t="shared" si="0"/>
        <v>0</v>
      </c>
      <c r="K40" s="59" t="e">
        <f t="shared" si="1"/>
        <v>#REF!</v>
      </c>
      <c r="L40" s="58" t="e">
        <f t="shared" si="2"/>
        <v>#REF!</v>
      </c>
      <c r="M40" s="58" t="e">
        <f t="shared" si="3"/>
        <v>#REF!</v>
      </c>
      <c r="N40" s="1"/>
      <c r="O40" s="1" t="e">
        <f t="shared" si="4"/>
        <v>#REF!</v>
      </c>
      <c r="P40" s="1"/>
      <c r="Q40" s="1" t="e">
        <f t="shared" si="5"/>
        <v>#REF!</v>
      </c>
      <c r="R40" s="1" t="e">
        <f t="shared" si="6"/>
        <v>#REF!</v>
      </c>
      <c r="S40" s="1" t="e">
        <f t="shared" si="7"/>
        <v>#REF!</v>
      </c>
      <c r="T40" s="1" t="e">
        <f t="shared" si="8"/>
        <v>#REF!</v>
      </c>
      <c r="U40" s="1">
        <v>35</v>
      </c>
      <c r="V40" s="15">
        <v>0</v>
      </c>
    </row>
    <row r="41" spans="1:22" s="15" customFormat="1" ht="12.75" customHeight="1" x14ac:dyDescent="0.2">
      <c r="A41" s="46"/>
      <c r="B41" s="14">
        <v>5872</v>
      </c>
      <c r="C41" s="13" t="s">
        <v>72</v>
      </c>
      <c r="D41" s="13" t="e">
        <f>VLOOKUP(B41,#REF!,7,FALSE)</f>
        <v>#REF!</v>
      </c>
      <c r="E41" s="57" t="e">
        <f>VLOOKUP(B41,#REF!,5,FALSE)</f>
        <v>#REF!</v>
      </c>
      <c r="F41" s="58">
        <f>IFERROR(VLOOKUP(B41,#REF!,7,FALSE),0)</f>
        <v>0</v>
      </c>
      <c r="G41" s="58">
        <f>IFERROR(VLOOKUP(B41,#REF!,3,FALSE),0)</f>
        <v>0</v>
      </c>
      <c r="H41" s="58"/>
      <c r="I41" s="58"/>
      <c r="J41" s="58">
        <f t="shared" si="0"/>
        <v>0</v>
      </c>
      <c r="K41" s="59" t="e">
        <f t="shared" si="1"/>
        <v>#REF!</v>
      </c>
      <c r="L41" s="58" t="e">
        <f t="shared" si="2"/>
        <v>#REF!</v>
      </c>
      <c r="M41" s="58" t="e">
        <f t="shared" si="3"/>
        <v>#REF!</v>
      </c>
      <c r="N41" s="1"/>
      <c r="O41" s="1" t="e">
        <f t="shared" si="4"/>
        <v>#REF!</v>
      </c>
      <c r="P41" s="1"/>
      <c r="Q41" s="1" t="e">
        <f t="shared" si="5"/>
        <v>#REF!</v>
      </c>
      <c r="R41" s="1" t="e">
        <f t="shared" si="6"/>
        <v>#REF!</v>
      </c>
      <c r="S41" s="1" t="e">
        <f t="shared" si="7"/>
        <v>#REF!</v>
      </c>
      <c r="T41" s="1" t="e">
        <f t="shared" si="8"/>
        <v>#REF!</v>
      </c>
      <c r="U41" s="1">
        <v>36</v>
      </c>
      <c r="V41" s="15">
        <v>0</v>
      </c>
    </row>
    <row r="42" spans="1:22" s="15" customFormat="1" ht="12.75" customHeight="1" x14ac:dyDescent="0.2">
      <c r="A42" s="46"/>
      <c r="B42" s="14">
        <v>5922</v>
      </c>
      <c r="C42" s="13" t="s">
        <v>241</v>
      </c>
      <c r="D42" s="13" t="e">
        <f>VLOOKUP(B42,#REF!,7,FALSE)</f>
        <v>#REF!</v>
      </c>
      <c r="E42" s="57" t="e">
        <f>VLOOKUP(B42,#REF!,5,FALSE)</f>
        <v>#REF!</v>
      </c>
      <c r="F42" s="58">
        <f>IFERROR(VLOOKUP(B42,#REF!,7,FALSE),0)</f>
        <v>0</v>
      </c>
      <c r="G42" s="58">
        <f>IFERROR(VLOOKUP(B42,#REF!,3,FALSE),0)</f>
        <v>0</v>
      </c>
      <c r="H42" s="58"/>
      <c r="I42" s="58"/>
      <c r="J42" s="58">
        <f t="shared" si="0"/>
        <v>0</v>
      </c>
      <c r="K42" s="59" t="e">
        <f t="shared" si="1"/>
        <v>#REF!</v>
      </c>
      <c r="L42" s="58" t="e">
        <f t="shared" si="2"/>
        <v>#REF!</v>
      </c>
      <c r="M42" s="58" t="e">
        <f t="shared" si="3"/>
        <v>#REF!</v>
      </c>
      <c r="N42" s="1"/>
      <c r="O42" s="1" t="e">
        <f t="shared" si="4"/>
        <v>#REF!</v>
      </c>
      <c r="P42" s="1"/>
      <c r="Q42" s="1" t="e">
        <f t="shared" si="5"/>
        <v>#REF!</v>
      </c>
      <c r="R42" s="1" t="e">
        <f t="shared" si="6"/>
        <v>#REF!</v>
      </c>
      <c r="S42" s="1" t="e">
        <f t="shared" si="7"/>
        <v>#REF!</v>
      </c>
      <c r="T42" s="1" t="e">
        <f t="shared" si="8"/>
        <v>#REF!</v>
      </c>
      <c r="U42" s="1">
        <v>37</v>
      </c>
      <c r="V42" s="15">
        <v>0</v>
      </c>
    </row>
    <row r="43" spans="1:22" s="15" customFormat="1" ht="12.75" customHeight="1" x14ac:dyDescent="0.2">
      <c r="A43" s="46"/>
      <c r="B43" s="14">
        <v>5856</v>
      </c>
      <c r="C43" s="13" t="s">
        <v>186</v>
      </c>
      <c r="D43" s="13" t="e">
        <f>VLOOKUP(B43,#REF!,7,FALSE)</f>
        <v>#REF!</v>
      </c>
      <c r="E43" s="57" t="e">
        <f>VLOOKUP(B43,#REF!,5,FALSE)</f>
        <v>#REF!</v>
      </c>
      <c r="F43" s="58">
        <f>IFERROR(VLOOKUP(B43,#REF!,7,FALSE),0)</f>
        <v>0</v>
      </c>
      <c r="G43" s="58">
        <f>IFERROR(VLOOKUP(B43,#REF!,3,FALSE),0)</f>
        <v>0</v>
      </c>
      <c r="H43" s="58"/>
      <c r="I43" s="58"/>
      <c r="J43" s="58">
        <f t="shared" si="0"/>
        <v>0</v>
      </c>
      <c r="K43" s="59" t="e">
        <f t="shared" si="1"/>
        <v>#REF!</v>
      </c>
      <c r="L43" s="58" t="e">
        <f t="shared" si="2"/>
        <v>#REF!</v>
      </c>
      <c r="M43" s="58" t="e">
        <f t="shared" si="3"/>
        <v>#REF!</v>
      </c>
      <c r="N43" s="1"/>
      <c r="O43" s="1" t="e">
        <f t="shared" si="4"/>
        <v>#REF!</v>
      </c>
      <c r="P43" s="1"/>
      <c r="Q43" s="1" t="e">
        <f t="shared" si="5"/>
        <v>#REF!</v>
      </c>
      <c r="R43" s="1" t="e">
        <f t="shared" si="6"/>
        <v>#REF!</v>
      </c>
      <c r="S43" s="1" t="e">
        <f t="shared" si="7"/>
        <v>#REF!</v>
      </c>
      <c r="T43" s="1" t="e">
        <f t="shared" si="8"/>
        <v>#REF!</v>
      </c>
      <c r="U43" s="1">
        <v>38</v>
      </c>
      <c r="V43" s="15">
        <v>0</v>
      </c>
    </row>
    <row r="44" spans="1:22" s="15" customFormat="1" ht="12.75" customHeight="1" x14ac:dyDescent="0.2">
      <c r="A44" s="46"/>
      <c r="B44" s="14">
        <v>5635</v>
      </c>
      <c r="C44" s="13" t="s">
        <v>98</v>
      </c>
      <c r="D44" s="13" t="e">
        <f>VLOOKUP(B44,#REF!,7,FALSE)</f>
        <v>#REF!</v>
      </c>
      <c r="E44" s="57" t="e">
        <f>VLOOKUP(B44,#REF!,5,FALSE)</f>
        <v>#REF!</v>
      </c>
      <c r="F44" s="58">
        <f>IFERROR(VLOOKUP(B44,#REF!,7,FALSE),0)</f>
        <v>0</v>
      </c>
      <c r="G44" s="58">
        <f>IFERROR(VLOOKUP(B44,#REF!,3,FALSE),0)</f>
        <v>0</v>
      </c>
      <c r="H44" s="58"/>
      <c r="I44" s="58"/>
      <c r="J44" s="58">
        <f t="shared" si="0"/>
        <v>0</v>
      </c>
      <c r="K44" s="59" t="e">
        <f t="shared" si="1"/>
        <v>#REF!</v>
      </c>
      <c r="L44" s="58" t="e">
        <f t="shared" si="2"/>
        <v>#REF!</v>
      </c>
      <c r="M44" s="58" t="e">
        <f t="shared" si="3"/>
        <v>#REF!</v>
      </c>
      <c r="N44" s="1"/>
      <c r="O44" s="1" t="e">
        <f t="shared" si="4"/>
        <v>#REF!</v>
      </c>
      <c r="P44" s="1"/>
      <c r="Q44" s="1" t="e">
        <f t="shared" si="5"/>
        <v>#REF!</v>
      </c>
      <c r="R44" s="1" t="e">
        <f t="shared" si="6"/>
        <v>#REF!</v>
      </c>
      <c r="S44" s="1" t="e">
        <f t="shared" si="7"/>
        <v>#REF!</v>
      </c>
      <c r="T44" s="1" t="e">
        <f t="shared" si="8"/>
        <v>#REF!</v>
      </c>
      <c r="U44" s="1">
        <v>39</v>
      </c>
      <c r="V44" s="15">
        <v>0</v>
      </c>
    </row>
    <row r="45" spans="1:22" s="15" customFormat="1" ht="12.75" customHeight="1" x14ac:dyDescent="0.2">
      <c r="A45" s="46"/>
      <c r="B45" s="14">
        <v>5425</v>
      </c>
      <c r="C45" s="13" t="s">
        <v>125</v>
      </c>
      <c r="D45" s="13" t="e">
        <f>VLOOKUP(B45,#REF!,7,FALSE)</f>
        <v>#REF!</v>
      </c>
      <c r="E45" s="57" t="e">
        <f>VLOOKUP(B45,#REF!,5,FALSE)</f>
        <v>#REF!</v>
      </c>
      <c r="F45" s="58">
        <f>IFERROR(VLOOKUP(B45,#REF!,7,FALSE),0)</f>
        <v>0</v>
      </c>
      <c r="G45" s="58">
        <f>IFERROR(VLOOKUP(B45,#REF!,3,FALSE),0)</f>
        <v>0</v>
      </c>
      <c r="H45" s="58"/>
      <c r="I45" s="58"/>
      <c r="J45" s="58">
        <f t="shared" si="0"/>
        <v>0</v>
      </c>
      <c r="K45" s="59" t="e">
        <f t="shared" si="1"/>
        <v>#REF!</v>
      </c>
      <c r="L45" s="58" t="e">
        <f t="shared" si="2"/>
        <v>#REF!</v>
      </c>
      <c r="M45" s="58" t="e">
        <f t="shared" si="3"/>
        <v>#REF!</v>
      </c>
      <c r="N45" s="1"/>
      <c r="O45" s="1" t="e">
        <f t="shared" si="4"/>
        <v>#REF!</v>
      </c>
      <c r="P45" s="1"/>
      <c r="Q45" s="1" t="e">
        <f t="shared" si="5"/>
        <v>#REF!</v>
      </c>
      <c r="R45" s="1" t="e">
        <f t="shared" si="6"/>
        <v>#REF!</v>
      </c>
      <c r="S45" s="1" t="e">
        <f t="shared" si="7"/>
        <v>#REF!</v>
      </c>
      <c r="T45" s="1" t="e">
        <f t="shared" si="8"/>
        <v>#REF!</v>
      </c>
      <c r="U45" s="1">
        <v>40</v>
      </c>
      <c r="V45" s="15">
        <v>0</v>
      </c>
    </row>
    <row r="46" spans="1:22" s="15" customFormat="1" ht="12.75" customHeight="1" x14ac:dyDescent="0.2">
      <c r="A46" s="46"/>
      <c r="B46" s="14">
        <v>5413</v>
      </c>
      <c r="C46" s="13" t="s">
        <v>274</v>
      </c>
      <c r="D46" s="13" t="e">
        <f>VLOOKUP(B46,#REF!,7,FALSE)</f>
        <v>#REF!</v>
      </c>
      <c r="E46" s="57" t="e">
        <f>VLOOKUP(B46,#REF!,5,FALSE)</f>
        <v>#REF!</v>
      </c>
      <c r="F46" s="58">
        <f>IFERROR(VLOOKUP(B46,#REF!,7,FALSE),0)</f>
        <v>0</v>
      </c>
      <c r="G46" s="58">
        <f>IFERROR(VLOOKUP(B46,#REF!,3,FALSE),0)</f>
        <v>0</v>
      </c>
      <c r="H46" s="58"/>
      <c r="I46" s="58"/>
      <c r="J46" s="58">
        <f t="shared" si="0"/>
        <v>0</v>
      </c>
      <c r="K46" s="59" t="e">
        <f t="shared" si="1"/>
        <v>#REF!</v>
      </c>
      <c r="L46" s="58" t="e">
        <f t="shared" si="2"/>
        <v>#REF!</v>
      </c>
      <c r="M46" s="58" t="e">
        <f t="shared" si="3"/>
        <v>#REF!</v>
      </c>
      <c r="N46" s="1"/>
      <c r="O46" s="1" t="e">
        <f t="shared" si="4"/>
        <v>#REF!</v>
      </c>
      <c r="P46" s="1"/>
      <c r="Q46" s="1" t="e">
        <f t="shared" si="5"/>
        <v>#REF!</v>
      </c>
      <c r="R46" s="1" t="e">
        <f t="shared" si="6"/>
        <v>#REF!</v>
      </c>
      <c r="S46" s="1" t="e">
        <f t="shared" si="7"/>
        <v>#REF!</v>
      </c>
      <c r="T46" s="1" t="e">
        <f t="shared" si="8"/>
        <v>#REF!</v>
      </c>
      <c r="U46" s="1">
        <v>41</v>
      </c>
      <c r="V46" s="15">
        <v>0</v>
      </c>
    </row>
    <row r="47" spans="1:22" s="15" customFormat="1" ht="12.75" customHeight="1" x14ac:dyDescent="0.2">
      <c r="A47" s="46"/>
      <c r="B47" s="14">
        <v>5451</v>
      </c>
      <c r="C47" s="13" t="s">
        <v>73</v>
      </c>
      <c r="D47" s="13" t="e">
        <f>VLOOKUP(B47,#REF!,7,FALSE)</f>
        <v>#REF!</v>
      </c>
      <c r="E47" s="57" t="e">
        <f>VLOOKUP(B47,#REF!,5,FALSE)</f>
        <v>#REF!</v>
      </c>
      <c r="F47" s="58">
        <f>IFERROR(VLOOKUP(B47,#REF!,7,FALSE),0)</f>
        <v>0</v>
      </c>
      <c r="G47" s="58">
        <f>IFERROR(VLOOKUP(B47,#REF!,3,FALSE),0)</f>
        <v>0</v>
      </c>
      <c r="H47" s="58"/>
      <c r="I47" s="58"/>
      <c r="J47" s="58">
        <f t="shared" si="0"/>
        <v>0</v>
      </c>
      <c r="K47" s="59" t="e">
        <f t="shared" si="1"/>
        <v>#REF!</v>
      </c>
      <c r="L47" s="58" t="e">
        <f t="shared" si="2"/>
        <v>#REF!</v>
      </c>
      <c r="M47" s="58" t="e">
        <f t="shared" si="3"/>
        <v>#REF!</v>
      </c>
      <c r="N47" s="1"/>
      <c r="O47" s="1" t="e">
        <f t="shared" si="4"/>
        <v>#REF!</v>
      </c>
      <c r="P47" s="1"/>
      <c r="Q47" s="1" t="e">
        <f t="shared" si="5"/>
        <v>#REF!</v>
      </c>
      <c r="R47" s="1" t="e">
        <f t="shared" si="6"/>
        <v>#REF!</v>
      </c>
      <c r="S47" s="1" t="e">
        <f t="shared" si="7"/>
        <v>#REF!</v>
      </c>
      <c r="T47" s="1" t="e">
        <f t="shared" si="8"/>
        <v>#REF!</v>
      </c>
      <c r="U47" s="1">
        <v>42</v>
      </c>
      <c r="V47" s="15">
        <v>0</v>
      </c>
    </row>
    <row r="48" spans="1:22" s="15" customFormat="1" ht="12.75" customHeight="1" x14ac:dyDescent="0.2">
      <c r="A48" s="46"/>
      <c r="B48" s="14">
        <v>5623</v>
      </c>
      <c r="C48" s="13" t="s">
        <v>139</v>
      </c>
      <c r="D48" s="13" t="e">
        <f>VLOOKUP(B48,#REF!,7,FALSE)</f>
        <v>#REF!</v>
      </c>
      <c r="E48" s="57" t="e">
        <f>VLOOKUP(B48,#REF!,5,FALSE)</f>
        <v>#REF!</v>
      </c>
      <c r="F48" s="58">
        <f>IFERROR(VLOOKUP(B48,#REF!,7,FALSE),0)</f>
        <v>0</v>
      </c>
      <c r="G48" s="58">
        <f>IFERROR(VLOOKUP(B48,#REF!,3,FALSE),0)</f>
        <v>0</v>
      </c>
      <c r="H48" s="58"/>
      <c r="I48" s="58"/>
      <c r="J48" s="58">
        <f t="shared" si="0"/>
        <v>0</v>
      </c>
      <c r="K48" s="59" t="e">
        <f t="shared" si="1"/>
        <v>#REF!</v>
      </c>
      <c r="L48" s="58" t="e">
        <f t="shared" si="2"/>
        <v>#REF!</v>
      </c>
      <c r="M48" s="58" t="e">
        <f t="shared" si="3"/>
        <v>#REF!</v>
      </c>
      <c r="N48" s="1"/>
      <c r="O48" s="1" t="e">
        <f t="shared" si="4"/>
        <v>#REF!</v>
      </c>
      <c r="P48" s="1"/>
      <c r="Q48" s="1" t="e">
        <f t="shared" si="5"/>
        <v>#REF!</v>
      </c>
      <c r="R48" s="1" t="e">
        <f t="shared" si="6"/>
        <v>#REF!</v>
      </c>
      <c r="S48" s="1" t="e">
        <f t="shared" si="7"/>
        <v>#REF!</v>
      </c>
      <c r="T48" s="1" t="e">
        <f t="shared" si="8"/>
        <v>#REF!</v>
      </c>
      <c r="U48" s="1">
        <v>43</v>
      </c>
      <c r="V48" s="15">
        <v>0</v>
      </c>
    </row>
    <row r="49" spans="1:22" s="15" customFormat="1" ht="12.75" customHeight="1" x14ac:dyDescent="0.2">
      <c r="A49" s="46"/>
      <c r="B49" s="14">
        <v>5909</v>
      </c>
      <c r="C49" s="13" t="s">
        <v>156</v>
      </c>
      <c r="D49" s="13" t="e">
        <f>VLOOKUP(B49,#REF!,7,FALSE)</f>
        <v>#REF!</v>
      </c>
      <c r="E49" s="57" t="e">
        <f>VLOOKUP(B49,#REF!,5,FALSE)</f>
        <v>#REF!</v>
      </c>
      <c r="F49" s="58">
        <f>IFERROR(VLOOKUP(B49,#REF!,7,FALSE),0)</f>
        <v>0</v>
      </c>
      <c r="G49" s="58">
        <f>IFERROR(VLOOKUP(B49,#REF!,3,FALSE),0)</f>
        <v>0</v>
      </c>
      <c r="H49" s="58"/>
      <c r="I49" s="58"/>
      <c r="J49" s="58">
        <f t="shared" si="0"/>
        <v>0</v>
      </c>
      <c r="K49" s="59" t="e">
        <f t="shared" si="1"/>
        <v>#REF!</v>
      </c>
      <c r="L49" s="58" t="e">
        <f t="shared" si="2"/>
        <v>#REF!</v>
      </c>
      <c r="M49" s="58" t="e">
        <f t="shared" si="3"/>
        <v>#REF!</v>
      </c>
      <c r="N49" s="1"/>
      <c r="O49" s="1" t="e">
        <f t="shared" si="4"/>
        <v>#REF!</v>
      </c>
      <c r="P49" s="1"/>
      <c r="Q49" s="1" t="e">
        <f t="shared" si="5"/>
        <v>#REF!</v>
      </c>
      <c r="R49" s="1" t="e">
        <f t="shared" si="6"/>
        <v>#REF!</v>
      </c>
      <c r="S49" s="1" t="e">
        <f t="shared" si="7"/>
        <v>#REF!</v>
      </c>
      <c r="T49" s="1" t="e">
        <f t="shared" si="8"/>
        <v>#REF!</v>
      </c>
      <c r="U49" s="1">
        <v>44</v>
      </c>
      <c r="V49" s="15">
        <v>0</v>
      </c>
    </row>
    <row r="50" spans="1:22" s="15" customFormat="1" ht="12.75" customHeight="1" x14ac:dyDescent="0.2">
      <c r="A50" s="46"/>
      <c r="B50" s="14">
        <v>5919</v>
      </c>
      <c r="C50" s="13" t="s">
        <v>233</v>
      </c>
      <c r="D50" s="13" t="e">
        <f>VLOOKUP(B50,#REF!,7,FALSE)</f>
        <v>#REF!</v>
      </c>
      <c r="E50" s="57" t="e">
        <f>VLOOKUP(B50,#REF!,5,FALSE)</f>
        <v>#REF!</v>
      </c>
      <c r="F50" s="58">
        <f>IFERROR(VLOOKUP(B50,#REF!,7,FALSE),0)</f>
        <v>0</v>
      </c>
      <c r="G50" s="58">
        <f>IFERROR(VLOOKUP(B50,#REF!,3,FALSE),0)</f>
        <v>0</v>
      </c>
      <c r="H50" s="58"/>
      <c r="I50" s="58"/>
      <c r="J50" s="58">
        <f t="shared" si="0"/>
        <v>0</v>
      </c>
      <c r="K50" s="59" t="e">
        <f t="shared" si="1"/>
        <v>#REF!</v>
      </c>
      <c r="L50" s="58" t="e">
        <f t="shared" si="2"/>
        <v>#REF!</v>
      </c>
      <c r="M50" s="58" t="e">
        <f t="shared" si="3"/>
        <v>#REF!</v>
      </c>
      <c r="N50" s="1"/>
      <c r="O50" s="1" t="e">
        <f t="shared" si="4"/>
        <v>#REF!</v>
      </c>
      <c r="P50" s="1"/>
      <c r="Q50" s="1" t="e">
        <f t="shared" si="5"/>
        <v>#REF!</v>
      </c>
      <c r="R50" s="1" t="e">
        <f t="shared" si="6"/>
        <v>#REF!</v>
      </c>
      <c r="S50" s="1" t="e">
        <f t="shared" si="7"/>
        <v>#REF!</v>
      </c>
      <c r="T50" s="1" t="e">
        <f t="shared" si="8"/>
        <v>#REF!</v>
      </c>
      <c r="U50" s="1">
        <v>45</v>
      </c>
      <c r="V50" s="15">
        <v>0</v>
      </c>
    </row>
    <row r="51" spans="1:22" s="15" customFormat="1" ht="12.75" customHeight="1" x14ac:dyDescent="0.2">
      <c r="A51" s="46"/>
      <c r="B51" s="14">
        <v>5591</v>
      </c>
      <c r="C51" s="13" t="s">
        <v>102</v>
      </c>
      <c r="D51" s="13" t="e">
        <f>VLOOKUP(B51,#REF!,7,FALSE)</f>
        <v>#REF!</v>
      </c>
      <c r="E51" s="57" t="e">
        <f>VLOOKUP(B51,#REF!,5,FALSE)</f>
        <v>#REF!</v>
      </c>
      <c r="F51" s="58">
        <f>IFERROR(VLOOKUP(B51,#REF!,7,FALSE),0)</f>
        <v>0</v>
      </c>
      <c r="G51" s="58">
        <f>IFERROR(VLOOKUP(B51,#REF!,3,FALSE),0)</f>
        <v>0</v>
      </c>
      <c r="H51" s="58"/>
      <c r="I51" s="58">
        <f>VLOOKUP(C51,Feuil4!A:B,2,FALSE)</f>
        <v>78</v>
      </c>
      <c r="J51" s="58">
        <f t="shared" si="0"/>
        <v>78</v>
      </c>
      <c r="K51" s="59" t="e">
        <f t="shared" si="1"/>
        <v>#REF!</v>
      </c>
      <c r="L51" s="58" t="e">
        <f t="shared" si="2"/>
        <v>#REF!</v>
      </c>
      <c r="M51" s="58" t="e">
        <f t="shared" si="3"/>
        <v>#REF!</v>
      </c>
      <c r="N51" s="1"/>
      <c r="O51" s="1" t="e">
        <f t="shared" si="4"/>
        <v>#REF!</v>
      </c>
      <c r="P51" s="1"/>
      <c r="Q51" s="1" t="e">
        <f t="shared" si="5"/>
        <v>#REF!</v>
      </c>
      <c r="R51" s="1" t="e">
        <f t="shared" si="6"/>
        <v>#REF!</v>
      </c>
      <c r="S51" s="1" t="e">
        <f t="shared" si="7"/>
        <v>#REF!</v>
      </c>
      <c r="T51" s="1" t="e">
        <f t="shared" si="8"/>
        <v>#REF!</v>
      </c>
      <c r="U51" s="1">
        <v>46</v>
      </c>
      <c r="V51" s="15">
        <v>0</v>
      </c>
    </row>
    <row r="52" spans="1:22" s="15" customFormat="1" ht="12.75" customHeight="1" x14ac:dyDescent="0.2">
      <c r="A52" s="46"/>
      <c r="B52" s="14">
        <v>5754</v>
      </c>
      <c r="C52" s="13" t="s">
        <v>212</v>
      </c>
      <c r="D52" s="13" t="e">
        <f>VLOOKUP(B52,#REF!,7,FALSE)</f>
        <v>#REF!</v>
      </c>
      <c r="E52" s="57" t="e">
        <f>VLOOKUP(B52,#REF!,5,FALSE)</f>
        <v>#REF!</v>
      </c>
      <c r="F52" s="58">
        <f>IFERROR(VLOOKUP(B52,#REF!,7,FALSE),0)</f>
        <v>0</v>
      </c>
      <c r="G52" s="58">
        <f>IFERROR(VLOOKUP(B52,#REF!,3,FALSE),0)</f>
        <v>0</v>
      </c>
      <c r="H52" s="58"/>
      <c r="I52" s="58"/>
      <c r="J52" s="58">
        <f t="shared" si="0"/>
        <v>0</v>
      </c>
      <c r="K52" s="59" t="e">
        <f t="shared" si="1"/>
        <v>#REF!</v>
      </c>
      <c r="L52" s="58" t="e">
        <f t="shared" si="2"/>
        <v>#REF!</v>
      </c>
      <c r="M52" s="58" t="e">
        <f t="shared" si="3"/>
        <v>#REF!</v>
      </c>
      <c r="N52" s="1"/>
      <c r="O52" s="1" t="e">
        <f t="shared" si="4"/>
        <v>#REF!</v>
      </c>
      <c r="P52" s="1"/>
      <c r="Q52" s="1" t="e">
        <f t="shared" si="5"/>
        <v>#REF!</v>
      </c>
      <c r="R52" s="1" t="e">
        <f t="shared" si="6"/>
        <v>#REF!</v>
      </c>
      <c r="S52" s="1" t="e">
        <f t="shared" si="7"/>
        <v>#REF!</v>
      </c>
      <c r="T52" s="1" t="e">
        <f t="shared" si="8"/>
        <v>#REF!</v>
      </c>
      <c r="U52" s="1">
        <v>47</v>
      </c>
      <c r="V52" s="15">
        <v>0</v>
      </c>
    </row>
    <row r="53" spans="1:22" s="15" customFormat="1" ht="12.75" customHeight="1" x14ac:dyDescent="0.2">
      <c r="A53" s="46"/>
      <c r="B53" s="14">
        <v>5424</v>
      </c>
      <c r="C53" s="13" t="s">
        <v>123</v>
      </c>
      <c r="D53" s="13" t="e">
        <f>VLOOKUP(B53,#REF!,7,FALSE)</f>
        <v>#REF!</v>
      </c>
      <c r="E53" s="57" t="e">
        <f>VLOOKUP(B53,#REF!,5,FALSE)</f>
        <v>#REF!</v>
      </c>
      <c r="F53" s="58">
        <f>IFERROR(VLOOKUP(B53,#REF!,7,FALSE),0)</f>
        <v>0</v>
      </c>
      <c r="G53" s="58">
        <f>IFERROR(VLOOKUP(B53,#REF!,3,FALSE),0)</f>
        <v>0</v>
      </c>
      <c r="H53" s="58"/>
      <c r="I53" s="58"/>
      <c r="J53" s="58">
        <f t="shared" si="0"/>
        <v>0</v>
      </c>
      <c r="K53" s="59" t="e">
        <f t="shared" si="1"/>
        <v>#REF!</v>
      </c>
      <c r="L53" s="58" t="e">
        <f t="shared" si="2"/>
        <v>#REF!</v>
      </c>
      <c r="M53" s="58" t="e">
        <f t="shared" si="3"/>
        <v>#REF!</v>
      </c>
      <c r="N53" s="1"/>
      <c r="O53" s="1" t="e">
        <f t="shared" si="4"/>
        <v>#REF!</v>
      </c>
      <c r="P53" s="1"/>
      <c r="Q53" s="1" t="e">
        <f t="shared" si="5"/>
        <v>#REF!</v>
      </c>
      <c r="R53" s="1" t="e">
        <f t="shared" si="6"/>
        <v>#REF!</v>
      </c>
      <c r="S53" s="1" t="e">
        <f t="shared" si="7"/>
        <v>#REF!</v>
      </c>
      <c r="T53" s="1" t="e">
        <f t="shared" si="8"/>
        <v>#REF!</v>
      </c>
      <c r="U53" s="1">
        <v>48</v>
      </c>
      <c r="V53" s="15">
        <v>0</v>
      </c>
    </row>
    <row r="54" spans="1:22" s="15" customFormat="1" ht="12.75" customHeight="1" x14ac:dyDescent="0.2">
      <c r="A54" s="46"/>
      <c r="B54" s="14">
        <v>5721</v>
      </c>
      <c r="C54" s="13" t="s">
        <v>99</v>
      </c>
      <c r="D54" s="13" t="e">
        <f>VLOOKUP(B54,#REF!,7,FALSE)</f>
        <v>#REF!</v>
      </c>
      <c r="E54" s="57" t="e">
        <f>VLOOKUP(B54,#REF!,5,FALSE)</f>
        <v>#REF!</v>
      </c>
      <c r="F54" s="58">
        <f>IFERROR(VLOOKUP(B54,#REF!,7,FALSE),0)</f>
        <v>0</v>
      </c>
      <c r="G54" s="58">
        <f>IFERROR(VLOOKUP(B54,#REF!,3,FALSE),0)</f>
        <v>0</v>
      </c>
      <c r="H54" s="58"/>
      <c r="I54" s="58"/>
      <c r="J54" s="58">
        <f t="shared" si="0"/>
        <v>0</v>
      </c>
      <c r="K54" s="59" t="e">
        <f t="shared" si="1"/>
        <v>#REF!</v>
      </c>
      <c r="L54" s="58" t="e">
        <f t="shared" si="2"/>
        <v>#REF!</v>
      </c>
      <c r="M54" s="58" t="e">
        <f t="shared" si="3"/>
        <v>#REF!</v>
      </c>
      <c r="N54" s="1"/>
      <c r="O54" s="1" t="e">
        <f t="shared" si="4"/>
        <v>#REF!</v>
      </c>
      <c r="P54" s="1"/>
      <c r="Q54" s="1" t="e">
        <f t="shared" si="5"/>
        <v>#REF!</v>
      </c>
      <c r="R54" s="1" t="e">
        <f t="shared" si="6"/>
        <v>#REF!</v>
      </c>
      <c r="S54" s="1" t="e">
        <f t="shared" si="7"/>
        <v>#REF!</v>
      </c>
      <c r="T54" s="1" t="e">
        <f t="shared" si="8"/>
        <v>#REF!</v>
      </c>
      <c r="U54" s="1">
        <v>49</v>
      </c>
      <c r="V54" s="15">
        <v>0</v>
      </c>
    </row>
    <row r="55" spans="1:22" s="15" customFormat="1" ht="12.75" customHeight="1" x14ac:dyDescent="0.2">
      <c r="A55" s="46"/>
      <c r="B55" s="14">
        <v>5892</v>
      </c>
      <c r="C55" s="13" t="s">
        <v>337</v>
      </c>
      <c r="D55" s="13" t="e">
        <f>VLOOKUP(B55,#REF!,7,FALSE)</f>
        <v>#REF!</v>
      </c>
      <c r="E55" s="57" t="e">
        <f>VLOOKUP(B55,#REF!,5,FALSE)</f>
        <v>#REF!</v>
      </c>
      <c r="F55" s="58">
        <f>IFERROR(VLOOKUP(B55,#REF!,7,FALSE),0)</f>
        <v>0</v>
      </c>
      <c r="G55" s="58">
        <f>IFERROR(VLOOKUP(B55,#REF!,3,FALSE),0)</f>
        <v>0</v>
      </c>
      <c r="H55" s="58"/>
      <c r="I55" s="58">
        <f>VLOOKUP(C55,Feuil4!A:B,2,FALSE)</f>
        <v>100</v>
      </c>
      <c r="J55" s="58">
        <f t="shared" si="0"/>
        <v>100</v>
      </c>
      <c r="K55" s="59" t="e">
        <f t="shared" si="1"/>
        <v>#REF!</v>
      </c>
      <c r="L55" s="58" t="e">
        <f t="shared" si="2"/>
        <v>#REF!</v>
      </c>
      <c r="M55" s="58" t="e">
        <f t="shared" si="3"/>
        <v>#REF!</v>
      </c>
      <c r="N55" s="1"/>
      <c r="O55" s="1" t="e">
        <f t="shared" si="4"/>
        <v>#REF!</v>
      </c>
      <c r="P55" s="1"/>
      <c r="Q55" s="1" t="e">
        <f t="shared" si="5"/>
        <v>#REF!</v>
      </c>
      <c r="R55" s="1" t="e">
        <f t="shared" si="6"/>
        <v>#REF!</v>
      </c>
      <c r="S55" s="1" t="e">
        <f t="shared" si="7"/>
        <v>#REF!</v>
      </c>
      <c r="T55" s="1" t="e">
        <f t="shared" si="8"/>
        <v>#REF!</v>
      </c>
      <c r="U55" s="1">
        <v>50</v>
      </c>
      <c r="V55" s="15">
        <v>0</v>
      </c>
    </row>
    <row r="56" spans="1:22" s="15" customFormat="1" ht="12.75" customHeight="1" x14ac:dyDescent="0.2">
      <c r="A56" s="46"/>
      <c r="B56" s="14">
        <v>5559</v>
      </c>
      <c r="C56" s="13" t="s">
        <v>196</v>
      </c>
      <c r="D56" s="13" t="e">
        <f>VLOOKUP(B56,#REF!,7,FALSE)</f>
        <v>#REF!</v>
      </c>
      <c r="E56" s="57" t="e">
        <f>VLOOKUP(B56,#REF!,5,FALSE)</f>
        <v>#REF!</v>
      </c>
      <c r="F56" s="58">
        <f>IFERROR(VLOOKUP(B56,#REF!,7,FALSE),0)</f>
        <v>0</v>
      </c>
      <c r="G56" s="58">
        <f>IFERROR(VLOOKUP(B56,#REF!,3,FALSE),0)</f>
        <v>0</v>
      </c>
      <c r="H56" s="58"/>
      <c r="I56" s="58"/>
      <c r="J56" s="58">
        <f t="shared" si="0"/>
        <v>0</v>
      </c>
      <c r="K56" s="59" t="e">
        <f t="shared" si="1"/>
        <v>#REF!</v>
      </c>
      <c r="L56" s="58" t="e">
        <f t="shared" si="2"/>
        <v>#REF!</v>
      </c>
      <c r="M56" s="58" t="e">
        <f t="shared" si="3"/>
        <v>#REF!</v>
      </c>
      <c r="N56" s="1"/>
      <c r="O56" s="1" t="e">
        <f t="shared" si="4"/>
        <v>#REF!</v>
      </c>
      <c r="P56" s="1"/>
      <c r="Q56" s="1" t="e">
        <f t="shared" si="5"/>
        <v>#REF!</v>
      </c>
      <c r="R56" s="1" t="e">
        <f t="shared" si="6"/>
        <v>#REF!</v>
      </c>
      <c r="S56" s="1" t="e">
        <f t="shared" si="7"/>
        <v>#REF!</v>
      </c>
      <c r="T56" s="1" t="e">
        <f t="shared" si="8"/>
        <v>#REF!</v>
      </c>
      <c r="U56" s="1">
        <v>51</v>
      </c>
      <c r="V56" s="15">
        <v>0</v>
      </c>
    </row>
    <row r="57" spans="1:22" s="15" customFormat="1" ht="12.75" customHeight="1" x14ac:dyDescent="0.2">
      <c r="A57" s="46"/>
      <c r="B57" s="14">
        <v>5586</v>
      </c>
      <c r="C57" s="13" t="s">
        <v>19</v>
      </c>
      <c r="D57" s="13" t="e">
        <f>VLOOKUP(B57,#REF!,7,FALSE)</f>
        <v>#REF!</v>
      </c>
      <c r="E57" s="57" t="e">
        <f>VLOOKUP(B57,#REF!,5,FALSE)</f>
        <v>#REF!</v>
      </c>
      <c r="F57" s="58">
        <f>IFERROR(VLOOKUP(B57,#REF!,7,FALSE),0)</f>
        <v>0</v>
      </c>
      <c r="G57" s="58">
        <f>IFERROR(VLOOKUP(B57,#REF!,3,FALSE),0)</f>
        <v>0</v>
      </c>
      <c r="H57" s="58"/>
      <c r="I57" s="58">
        <f>VLOOKUP(C57,Feuil4!A:B,2,FALSE)</f>
        <v>74</v>
      </c>
      <c r="J57" s="58">
        <f t="shared" si="0"/>
        <v>74</v>
      </c>
      <c r="K57" s="59" t="e">
        <f t="shared" si="1"/>
        <v>#REF!</v>
      </c>
      <c r="L57" s="58" t="e">
        <f t="shared" si="2"/>
        <v>#REF!</v>
      </c>
      <c r="M57" s="58" t="e">
        <f t="shared" si="3"/>
        <v>#REF!</v>
      </c>
      <c r="N57" s="1"/>
      <c r="O57" s="1" t="e">
        <f t="shared" si="4"/>
        <v>#REF!</v>
      </c>
      <c r="P57" s="1"/>
      <c r="Q57" s="1" t="e">
        <f t="shared" si="5"/>
        <v>#REF!</v>
      </c>
      <c r="R57" s="1" t="e">
        <f t="shared" si="6"/>
        <v>#REF!</v>
      </c>
      <c r="S57" s="1" t="e">
        <f t="shared" si="7"/>
        <v>#REF!</v>
      </c>
      <c r="T57" s="1" t="e">
        <f t="shared" si="8"/>
        <v>#REF!</v>
      </c>
      <c r="U57" s="1">
        <v>52</v>
      </c>
      <c r="V57" s="15">
        <v>0</v>
      </c>
    </row>
    <row r="58" spans="1:22" s="15" customFormat="1" ht="12.75" customHeight="1" x14ac:dyDescent="0.2">
      <c r="A58" s="46"/>
      <c r="B58" s="14">
        <v>5403</v>
      </c>
      <c r="C58" s="13" t="s">
        <v>158</v>
      </c>
      <c r="D58" s="13" t="e">
        <f>VLOOKUP(B58,#REF!,7,FALSE)</f>
        <v>#REF!</v>
      </c>
      <c r="E58" s="57" t="e">
        <f>VLOOKUP(B58,#REF!,5,FALSE)</f>
        <v>#REF!</v>
      </c>
      <c r="F58" s="58">
        <f>IFERROR(VLOOKUP(B58,#REF!,7,FALSE),0)</f>
        <v>0</v>
      </c>
      <c r="G58" s="58">
        <f>IFERROR(VLOOKUP(B58,#REF!,3,FALSE),0)</f>
        <v>0</v>
      </c>
      <c r="H58" s="58"/>
      <c r="I58" s="58"/>
      <c r="J58" s="58">
        <f t="shared" si="0"/>
        <v>0</v>
      </c>
      <c r="K58" s="59" t="e">
        <f t="shared" si="1"/>
        <v>#REF!</v>
      </c>
      <c r="L58" s="58" t="e">
        <f t="shared" si="2"/>
        <v>#REF!</v>
      </c>
      <c r="M58" s="58" t="e">
        <f t="shared" si="3"/>
        <v>#REF!</v>
      </c>
      <c r="N58" s="1"/>
      <c r="O58" s="1" t="e">
        <f t="shared" si="4"/>
        <v>#REF!</v>
      </c>
      <c r="P58" s="1"/>
      <c r="Q58" s="1" t="e">
        <f t="shared" si="5"/>
        <v>#REF!</v>
      </c>
      <c r="R58" s="1" t="e">
        <f t="shared" si="6"/>
        <v>#REF!</v>
      </c>
      <c r="S58" s="1" t="e">
        <f t="shared" si="7"/>
        <v>#REF!</v>
      </c>
      <c r="T58" s="1" t="e">
        <f t="shared" si="8"/>
        <v>#REF!</v>
      </c>
      <c r="U58" s="1">
        <v>53</v>
      </c>
      <c r="V58" s="15">
        <v>0</v>
      </c>
    </row>
    <row r="59" spans="1:22" s="15" customFormat="1" ht="12.75" customHeight="1" x14ac:dyDescent="0.2">
      <c r="A59" s="46"/>
      <c r="B59" s="14">
        <v>5884</v>
      </c>
      <c r="C59" s="13" t="s">
        <v>57</v>
      </c>
      <c r="D59" s="13" t="e">
        <f>VLOOKUP(B59,#REF!,7,FALSE)</f>
        <v>#REF!</v>
      </c>
      <c r="E59" s="57" t="e">
        <f>VLOOKUP(B59,#REF!,5,FALSE)</f>
        <v>#REF!</v>
      </c>
      <c r="F59" s="58">
        <f>IFERROR(VLOOKUP(B59,#REF!,7,FALSE),0)</f>
        <v>0</v>
      </c>
      <c r="G59" s="58">
        <f>IFERROR(VLOOKUP(B59,#REF!,3,FALSE),0)</f>
        <v>0</v>
      </c>
      <c r="H59" s="58"/>
      <c r="I59" s="58"/>
      <c r="J59" s="58">
        <f t="shared" si="0"/>
        <v>0</v>
      </c>
      <c r="K59" s="59" t="e">
        <f t="shared" si="1"/>
        <v>#REF!</v>
      </c>
      <c r="L59" s="58" t="e">
        <f t="shared" si="2"/>
        <v>#REF!</v>
      </c>
      <c r="M59" s="58" t="e">
        <f t="shared" si="3"/>
        <v>#REF!</v>
      </c>
      <c r="N59" s="1"/>
      <c r="O59" s="1" t="e">
        <f t="shared" si="4"/>
        <v>#REF!</v>
      </c>
      <c r="P59" s="1"/>
      <c r="Q59" s="1" t="e">
        <f t="shared" si="5"/>
        <v>#REF!</v>
      </c>
      <c r="R59" s="1" t="e">
        <f t="shared" si="6"/>
        <v>#REF!</v>
      </c>
      <c r="S59" s="1" t="e">
        <f t="shared" si="7"/>
        <v>#REF!</v>
      </c>
      <c r="T59" s="1" t="e">
        <f t="shared" si="8"/>
        <v>#REF!</v>
      </c>
      <c r="U59" s="1">
        <v>54</v>
      </c>
      <c r="V59" s="15">
        <v>0</v>
      </c>
    </row>
    <row r="60" spans="1:22" s="15" customFormat="1" ht="12.75" customHeight="1" x14ac:dyDescent="0.2">
      <c r="A60" s="46"/>
      <c r="B60" s="14">
        <v>5639</v>
      </c>
      <c r="C60" s="13" t="s">
        <v>228</v>
      </c>
      <c r="D60" s="13" t="e">
        <f>VLOOKUP(B60,#REF!,7,FALSE)</f>
        <v>#REF!</v>
      </c>
      <c r="E60" s="57" t="e">
        <f>VLOOKUP(B60,#REF!,5,FALSE)</f>
        <v>#REF!</v>
      </c>
      <c r="F60" s="58">
        <f>IFERROR(VLOOKUP(B60,#REF!,7,FALSE),0)</f>
        <v>0</v>
      </c>
      <c r="G60" s="58">
        <f>IFERROR(VLOOKUP(B60,#REF!,3,FALSE),0)</f>
        <v>0</v>
      </c>
      <c r="H60" s="58"/>
      <c r="I60" s="58"/>
      <c r="J60" s="58">
        <f t="shared" si="0"/>
        <v>0</v>
      </c>
      <c r="K60" s="59" t="e">
        <f t="shared" si="1"/>
        <v>#REF!</v>
      </c>
      <c r="L60" s="58" t="e">
        <f t="shared" si="2"/>
        <v>#REF!</v>
      </c>
      <c r="M60" s="58" t="e">
        <f t="shared" si="3"/>
        <v>#REF!</v>
      </c>
      <c r="N60" s="1"/>
      <c r="O60" s="1" t="e">
        <f t="shared" si="4"/>
        <v>#REF!</v>
      </c>
      <c r="P60" s="1"/>
      <c r="Q60" s="1" t="e">
        <f t="shared" si="5"/>
        <v>#REF!</v>
      </c>
      <c r="R60" s="1" t="e">
        <f t="shared" si="6"/>
        <v>#REF!</v>
      </c>
      <c r="S60" s="1" t="e">
        <f t="shared" si="7"/>
        <v>#REF!</v>
      </c>
      <c r="T60" s="1" t="e">
        <f t="shared" si="8"/>
        <v>#REF!</v>
      </c>
      <c r="U60" s="1">
        <v>55</v>
      </c>
      <c r="V60" s="15">
        <v>0</v>
      </c>
    </row>
    <row r="61" spans="1:22" s="15" customFormat="1" ht="12.75" customHeight="1" x14ac:dyDescent="0.2">
      <c r="A61" s="46"/>
      <c r="B61" s="14">
        <v>5590</v>
      </c>
      <c r="C61" s="13" t="s">
        <v>100</v>
      </c>
      <c r="D61" s="13" t="e">
        <f>VLOOKUP(B61,#REF!,7,FALSE)</f>
        <v>#REF!</v>
      </c>
      <c r="E61" s="57" t="e">
        <f>VLOOKUP(B61,#REF!,5,FALSE)</f>
        <v>#REF!</v>
      </c>
      <c r="F61" s="58">
        <f>IFERROR(VLOOKUP(B61,#REF!,7,FALSE),0)</f>
        <v>0</v>
      </c>
      <c r="G61" s="58">
        <f>IFERROR(VLOOKUP(B61,#REF!,3,FALSE),0)</f>
        <v>0</v>
      </c>
      <c r="H61" s="58"/>
      <c r="I61" s="58"/>
      <c r="J61" s="58">
        <f t="shared" si="0"/>
        <v>0</v>
      </c>
      <c r="K61" s="59" t="e">
        <f t="shared" si="1"/>
        <v>#REF!</v>
      </c>
      <c r="L61" s="58" t="e">
        <f t="shared" si="2"/>
        <v>#REF!</v>
      </c>
      <c r="M61" s="58" t="e">
        <f t="shared" si="3"/>
        <v>#REF!</v>
      </c>
      <c r="N61" s="1"/>
      <c r="O61" s="1" t="e">
        <f t="shared" si="4"/>
        <v>#REF!</v>
      </c>
      <c r="P61" s="1"/>
      <c r="Q61" s="1" t="e">
        <f t="shared" si="5"/>
        <v>#REF!</v>
      </c>
      <c r="R61" s="1" t="e">
        <f t="shared" si="6"/>
        <v>#REF!</v>
      </c>
      <c r="S61" s="1" t="e">
        <f t="shared" si="7"/>
        <v>#REF!</v>
      </c>
      <c r="T61" s="1" t="e">
        <f t="shared" si="8"/>
        <v>#REF!</v>
      </c>
      <c r="U61" s="1">
        <v>56</v>
      </c>
      <c r="V61" s="15">
        <v>0</v>
      </c>
    </row>
    <row r="62" spans="1:22" s="15" customFormat="1" ht="12.75" customHeight="1" x14ac:dyDescent="0.2">
      <c r="A62" s="46"/>
      <c r="B62" s="14">
        <v>5471</v>
      </c>
      <c r="C62" s="13" t="s">
        <v>124</v>
      </c>
      <c r="D62" s="13" t="e">
        <f>VLOOKUP(B62,#REF!,7,FALSE)</f>
        <v>#REF!</v>
      </c>
      <c r="E62" s="57" t="e">
        <f>VLOOKUP(B62,#REF!,5,FALSE)</f>
        <v>#REF!</v>
      </c>
      <c r="F62" s="58">
        <f>IFERROR(VLOOKUP(B62,#REF!,7,FALSE),0)</f>
        <v>0</v>
      </c>
      <c r="G62" s="58">
        <f>IFERROR(VLOOKUP(B62,#REF!,3,FALSE),0)</f>
        <v>0</v>
      </c>
      <c r="H62" s="58"/>
      <c r="I62" s="58"/>
      <c r="J62" s="58">
        <f t="shared" si="0"/>
        <v>0</v>
      </c>
      <c r="K62" s="59" t="e">
        <f t="shared" si="1"/>
        <v>#REF!</v>
      </c>
      <c r="L62" s="58" t="e">
        <f t="shared" si="2"/>
        <v>#REF!</v>
      </c>
      <c r="M62" s="58" t="e">
        <f t="shared" si="3"/>
        <v>#REF!</v>
      </c>
      <c r="N62" s="1"/>
      <c r="O62" s="1" t="e">
        <f t="shared" si="4"/>
        <v>#REF!</v>
      </c>
      <c r="P62" s="1"/>
      <c r="Q62" s="1" t="e">
        <f t="shared" si="5"/>
        <v>#REF!</v>
      </c>
      <c r="R62" s="1" t="e">
        <f t="shared" si="6"/>
        <v>#REF!</v>
      </c>
      <c r="S62" s="1" t="e">
        <f t="shared" si="7"/>
        <v>#REF!</v>
      </c>
      <c r="T62" s="1" t="e">
        <f t="shared" si="8"/>
        <v>#REF!</v>
      </c>
      <c r="U62" s="1">
        <v>57</v>
      </c>
      <c r="V62" s="15">
        <v>0</v>
      </c>
    </row>
    <row r="63" spans="1:22" s="15" customFormat="1" ht="12.75" customHeight="1" x14ac:dyDescent="0.2">
      <c r="A63" s="46"/>
      <c r="B63" s="14">
        <v>5642</v>
      </c>
      <c r="C63" s="13" t="s">
        <v>13</v>
      </c>
      <c r="D63" s="13" t="e">
        <f>VLOOKUP(B63,#REF!,7,FALSE)</f>
        <v>#REF!</v>
      </c>
      <c r="E63" s="57" t="e">
        <f>VLOOKUP(B63,#REF!,5,FALSE)</f>
        <v>#REF!</v>
      </c>
      <c r="F63" s="58">
        <f>IFERROR(VLOOKUP(B63,#REF!,7,FALSE),0)</f>
        <v>0</v>
      </c>
      <c r="G63" s="58">
        <f>IFERROR(VLOOKUP(B63,#REF!,3,FALSE),0)</f>
        <v>0</v>
      </c>
      <c r="H63" s="58"/>
      <c r="I63" s="58"/>
      <c r="J63" s="58">
        <f t="shared" si="0"/>
        <v>0</v>
      </c>
      <c r="K63" s="59" t="e">
        <f t="shared" si="1"/>
        <v>#REF!</v>
      </c>
      <c r="L63" s="58" t="e">
        <f t="shared" si="2"/>
        <v>#REF!</v>
      </c>
      <c r="M63" s="58" t="e">
        <f t="shared" si="3"/>
        <v>#REF!</v>
      </c>
      <c r="N63" s="1"/>
      <c r="O63" s="1" t="e">
        <f t="shared" si="4"/>
        <v>#REF!</v>
      </c>
      <c r="P63" s="1"/>
      <c r="Q63" s="1" t="e">
        <f t="shared" si="5"/>
        <v>#REF!</v>
      </c>
      <c r="R63" s="1" t="e">
        <f t="shared" si="6"/>
        <v>#REF!</v>
      </c>
      <c r="S63" s="1" t="e">
        <f t="shared" si="7"/>
        <v>#REF!</v>
      </c>
      <c r="T63" s="1" t="e">
        <f t="shared" si="8"/>
        <v>#REF!</v>
      </c>
      <c r="U63" s="1">
        <v>58</v>
      </c>
      <c r="V63" s="15">
        <v>0</v>
      </c>
    </row>
    <row r="64" spans="1:22" s="15" customFormat="1" ht="12.75" customHeight="1" x14ac:dyDescent="0.2">
      <c r="A64" s="46"/>
      <c r="B64" s="14">
        <v>5404</v>
      </c>
      <c r="C64" s="13" t="s">
        <v>165</v>
      </c>
      <c r="D64" s="13" t="e">
        <f>VLOOKUP(B64,#REF!,7,FALSE)</f>
        <v>#REF!</v>
      </c>
      <c r="E64" s="57" t="e">
        <f>VLOOKUP(B64,#REF!,5,FALSE)</f>
        <v>#REF!</v>
      </c>
      <c r="F64" s="58">
        <f>IFERROR(VLOOKUP(B64,#REF!,7,FALSE),0)</f>
        <v>0</v>
      </c>
      <c r="G64" s="58">
        <f>IFERROR(VLOOKUP(B64,#REF!,3,FALSE),0)</f>
        <v>0</v>
      </c>
      <c r="H64" s="58"/>
      <c r="I64" s="58"/>
      <c r="J64" s="58">
        <f t="shared" si="0"/>
        <v>0</v>
      </c>
      <c r="K64" s="59" t="e">
        <f t="shared" si="1"/>
        <v>#REF!</v>
      </c>
      <c r="L64" s="58" t="e">
        <f t="shared" si="2"/>
        <v>#REF!</v>
      </c>
      <c r="M64" s="58" t="e">
        <f t="shared" si="3"/>
        <v>#REF!</v>
      </c>
      <c r="N64" s="1"/>
      <c r="O64" s="1" t="e">
        <f t="shared" si="4"/>
        <v>#REF!</v>
      </c>
      <c r="P64" s="1"/>
      <c r="Q64" s="1" t="e">
        <f t="shared" si="5"/>
        <v>#REF!</v>
      </c>
      <c r="R64" s="1" t="e">
        <f t="shared" si="6"/>
        <v>#REF!</v>
      </c>
      <c r="S64" s="1" t="e">
        <f t="shared" si="7"/>
        <v>#REF!</v>
      </c>
      <c r="T64" s="1" t="e">
        <f t="shared" si="8"/>
        <v>#REF!</v>
      </c>
      <c r="U64" s="1">
        <v>59</v>
      </c>
      <c r="V64" s="15">
        <v>0</v>
      </c>
    </row>
    <row r="65" spans="1:22" s="15" customFormat="1" ht="12.75" customHeight="1" x14ac:dyDescent="0.2">
      <c r="A65" s="46"/>
      <c r="B65" s="14">
        <v>5669</v>
      </c>
      <c r="C65" s="13" t="s">
        <v>174</v>
      </c>
      <c r="D65" s="13" t="e">
        <f>VLOOKUP(B65,#REF!,7,FALSE)</f>
        <v>#REF!</v>
      </c>
      <c r="E65" s="57" t="e">
        <f>VLOOKUP(B65,#REF!,5,FALSE)</f>
        <v>#REF!</v>
      </c>
      <c r="F65" s="58">
        <f>IFERROR(VLOOKUP(B65,#REF!,7,FALSE),0)</f>
        <v>0</v>
      </c>
      <c r="G65" s="58">
        <f>IFERROR(VLOOKUP(B65,#REF!,3,FALSE),0)</f>
        <v>0</v>
      </c>
      <c r="H65" s="58"/>
      <c r="I65" s="58"/>
      <c r="J65" s="58">
        <f t="shared" si="0"/>
        <v>0</v>
      </c>
      <c r="K65" s="59" t="e">
        <f t="shared" si="1"/>
        <v>#REF!</v>
      </c>
      <c r="L65" s="58" t="e">
        <f t="shared" si="2"/>
        <v>#REF!</v>
      </c>
      <c r="M65" s="58" t="e">
        <f t="shared" si="3"/>
        <v>#REF!</v>
      </c>
      <c r="N65" s="1"/>
      <c r="O65" s="1" t="e">
        <f t="shared" si="4"/>
        <v>#REF!</v>
      </c>
      <c r="P65" s="1"/>
      <c r="Q65" s="1" t="e">
        <f t="shared" si="5"/>
        <v>#REF!</v>
      </c>
      <c r="R65" s="1" t="e">
        <f t="shared" si="6"/>
        <v>#REF!</v>
      </c>
      <c r="S65" s="1" t="e">
        <f t="shared" si="7"/>
        <v>#REF!</v>
      </c>
      <c r="T65" s="1" t="e">
        <f t="shared" si="8"/>
        <v>#REF!</v>
      </c>
      <c r="U65" s="1">
        <v>60</v>
      </c>
      <c r="V65" s="15">
        <v>0</v>
      </c>
    </row>
    <row r="66" spans="1:22" s="15" customFormat="1" ht="12.75" customHeight="1" x14ac:dyDescent="0.2">
      <c r="A66" s="46"/>
      <c r="B66" s="14">
        <v>5588</v>
      </c>
      <c r="C66" s="13" t="s">
        <v>261</v>
      </c>
      <c r="D66" s="13" t="e">
        <f>VLOOKUP(B66,#REF!,7,FALSE)</f>
        <v>#REF!</v>
      </c>
      <c r="E66" s="57" t="e">
        <f>VLOOKUP(B66,#REF!,5,FALSE)</f>
        <v>#REF!</v>
      </c>
      <c r="F66" s="58">
        <f>IFERROR(VLOOKUP(B66,#REF!,7,FALSE),0)</f>
        <v>0</v>
      </c>
      <c r="G66" s="58">
        <f>IFERROR(VLOOKUP(B66,#REF!,3,FALSE),0)</f>
        <v>0</v>
      </c>
      <c r="H66" s="58"/>
      <c r="I66" s="58"/>
      <c r="J66" s="58">
        <f t="shared" si="0"/>
        <v>0</v>
      </c>
      <c r="K66" s="59" t="e">
        <f t="shared" si="1"/>
        <v>#REF!</v>
      </c>
      <c r="L66" s="58" t="e">
        <f t="shared" si="2"/>
        <v>#REF!</v>
      </c>
      <c r="M66" s="58" t="e">
        <f t="shared" si="3"/>
        <v>#REF!</v>
      </c>
      <c r="N66" s="1"/>
      <c r="O66" s="1" t="e">
        <f t="shared" si="4"/>
        <v>#REF!</v>
      </c>
      <c r="P66" s="1"/>
      <c r="Q66" s="1" t="e">
        <f t="shared" si="5"/>
        <v>#REF!</v>
      </c>
      <c r="R66" s="1" t="e">
        <f t="shared" si="6"/>
        <v>#REF!</v>
      </c>
      <c r="S66" s="1" t="e">
        <f t="shared" si="7"/>
        <v>#REF!</v>
      </c>
      <c r="T66" s="1" t="e">
        <f t="shared" si="8"/>
        <v>#REF!</v>
      </c>
      <c r="U66" s="1">
        <v>61</v>
      </c>
      <c r="V66" s="15">
        <v>0</v>
      </c>
    </row>
    <row r="67" spans="1:22" s="15" customFormat="1" ht="12.75" customHeight="1" x14ac:dyDescent="0.2">
      <c r="A67" s="46"/>
      <c r="B67" s="14">
        <v>5653</v>
      </c>
      <c r="C67" s="13" t="s">
        <v>322</v>
      </c>
      <c r="D67" s="13" t="e">
        <f>VLOOKUP(B67,#REF!,7,FALSE)</f>
        <v>#REF!</v>
      </c>
      <c r="E67" s="57" t="e">
        <f>VLOOKUP(B67,#REF!,5,FALSE)</f>
        <v>#REF!</v>
      </c>
      <c r="F67" s="58">
        <f>IFERROR(VLOOKUP(B67,#REF!,7,FALSE),0)</f>
        <v>0</v>
      </c>
      <c r="G67" s="58">
        <f>IFERROR(VLOOKUP(B67,#REF!,3,FALSE),0)</f>
        <v>0</v>
      </c>
      <c r="H67" s="58"/>
      <c r="I67" s="58"/>
      <c r="J67" s="58">
        <f t="shared" si="0"/>
        <v>0</v>
      </c>
      <c r="K67" s="59" t="e">
        <f t="shared" si="1"/>
        <v>#REF!</v>
      </c>
      <c r="L67" s="58" t="e">
        <f t="shared" si="2"/>
        <v>#REF!</v>
      </c>
      <c r="M67" s="58" t="e">
        <f t="shared" si="3"/>
        <v>#REF!</v>
      </c>
      <c r="N67" s="1"/>
      <c r="O67" s="1" t="e">
        <f t="shared" si="4"/>
        <v>#REF!</v>
      </c>
      <c r="P67" s="1"/>
      <c r="Q67" s="1" t="e">
        <f t="shared" si="5"/>
        <v>#REF!</v>
      </c>
      <c r="R67" s="1" t="e">
        <f t="shared" si="6"/>
        <v>#REF!</v>
      </c>
      <c r="S67" s="1" t="e">
        <f t="shared" si="7"/>
        <v>#REF!</v>
      </c>
      <c r="T67" s="1" t="e">
        <f t="shared" si="8"/>
        <v>#REF!</v>
      </c>
      <c r="U67" s="1">
        <v>62</v>
      </c>
      <c r="V67" s="15">
        <v>0</v>
      </c>
    </row>
    <row r="68" spans="1:22" s="15" customFormat="1" ht="12.75" customHeight="1" x14ac:dyDescent="0.2">
      <c r="A68" s="46"/>
      <c r="B68" s="14">
        <v>5637</v>
      </c>
      <c r="C68" s="13" t="s">
        <v>219</v>
      </c>
      <c r="D68" s="13" t="e">
        <f>VLOOKUP(B68,#REF!,7,FALSE)</f>
        <v>#REF!</v>
      </c>
      <c r="E68" s="57" t="e">
        <f>VLOOKUP(B68,#REF!,5,FALSE)</f>
        <v>#REF!</v>
      </c>
      <c r="F68" s="58">
        <f>IFERROR(VLOOKUP(B68,#REF!,7,FALSE),0)</f>
        <v>0</v>
      </c>
      <c r="G68" s="58">
        <f>IFERROR(VLOOKUP(B68,#REF!,3,FALSE),0)</f>
        <v>0</v>
      </c>
      <c r="H68" s="58"/>
      <c r="I68" s="58"/>
      <c r="J68" s="58">
        <f t="shared" si="0"/>
        <v>0</v>
      </c>
      <c r="K68" s="59" t="e">
        <f t="shared" si="1"/>
        <v>#REF!</v>
      </c>
      <c r="L68" s="58" t="e">
        <f t="shared" si="2"/>
        <v>#REF!</v>
      </c>
      <c r="M68" s="58" t="e">
        <f t="shared" si="3"/>
        <v>#REF!</v>
      </c>
      <c r="N68" s="1"/>
      <c r="O68" s="1" t="e">
        <f t="shared" si="4"/>
        <v>#REF!</v>
      </c>
      <c r="P68" s="1"/>
      <c r="Q68" s="1" t="e">
        <f t="shared" si="5"/>
        <v>#REF!</v>
      </c>
      <c r="R68" s="1" t="e">
        <f t="shared" si="6"/>
        <v>#REF!</v>
      </c>
      <c r="S68" s="1" t="e">
        <f t="shared" si="7"/>
        <v>#REF!</v>
      </c>
      <c r="T68" s="1" t="e">
        <f t="shared" si="8"/>
        <v>#REF!</v>
      </c>
      <c r="U68" s="1">
        <v>63</v>
      </c>
      <c r="V68" s="15">
        <v>0</v>
      </c>
    </row>
    <row r="69" spans="1:22" s="15" customFormat="1" ht="12.75" customHeight="1" x14ac:dyDescent="0.2">
      <c r="A69" s="46"/>
      <c r="B69" s="14">
        <v>5584</v>
      </c>
      <c r="C69" s="13" t="s">
        <v>92</v>
      </c>
      <c r="D69" s="13" t="e">
        <f>VLOOKUP(B69,#REF!,7,FALSE)</f>
        <v>#REF!</v>
      </c>
      <c r="E69" s="57" t="e">
        <f>VLOOKUP(B69,#REF!,5,FALSE)</f>
        <v>#REF!</v>
      </c>
      <c r="F69" s="58">
        <f>IFERROR(VLOOKUP(B69,#REF!,7,FALSE),0)</f>
        <v>0</v>
      </c>
      <c r="G69" s="58">
        <f>IFERROR(VLOOKUP(B69,#REF!,3,FALSE),0)</f>
        <v>0</v>
      </c>
      <c r="H69" s="58"/>
      <c r="I69" s="58"/>
      <c r="J69" s="58">
        <f t="shared" si="0"/>
        <v>0</v>
      </c>
      <c r="K69" s="59" t="e">
        <f t="shared" si="1"/>
        <v>#REF!</v>
      </c>
      <c r="L69" s="58" t="e">
        <f t="shared" si="2"/>
        <v>#REF!</v>
      </c>
      <c r="M69" s="58" t="e">
        <f t="shared" si="3"/>
        <v>#REF!</v>
      </c>
      <c r="N69" s="1"/>
      <c r="O69" s="1" t="e">
        <f t="shared" si="4"/>
        <v>#REF!</v>
      </c>
      <c r="P69" s="1"/>
      <c r="Q69" s="1" t="e">
        <f t="shared" si="5"/>
        <v>#REF!</v>
      </c>
      <c r="R69" s="1" t="e">
        <f t="shared" si="6"/>
        <v>#REF!</v>
      </c>
      <c r="S69" s="1" t="e">
        <f t="shared" si="7"/>
        <v>#REF!</v>
      </c>
      <c r="T69" s="1" t="e">
        <f t="shared" si="8"/>
        <v>#REF!</v>
      </c>
      <c r="U69" s="1">
        <v>64</v>
      </c>
      <c r="V69" s="15">
        <v>0</v>
      </c>
    </row>
    <row r="70" spans="1:22" s="15" customFormat="1" ht="12.75" customHeight="1" x14ac:dyDescent="0.2">
      <c r="A70" s="46"/>
      <c r="B70" s="14">
        <v>5732</v>
      </c>
      <c r="C70" s="13" t="s">
        <v>311</v>
      </c>
      <c r="D70" s="13" t="e">
        <f>VLOOKUP(B70,#REF!,7,FALSE)</f>
        <v>#REF!</v>
      </c>
      <c r="E70" s="57" t="e">
        <f>VLOOKUP(B70,#REF!,5,FALSE)</f>
        <v>#REF!</v>
      </c>
      <c r="F70" s="58">
        <f>IFERROR(VLOOKUP(B70,#REF!,7,FALSE),0)</f>
        <v>0</v>
      </c>
      <c r="G70" s="58">
        <f>IFERROR(VLOOKUP(B70,#REF!,3,FALSE),0)</f>
        <v>0</v>
      </c>
      <c r="H70" s="58"/>
      <c r="I70" s="58"/>
      <c r="J70" s="58">
        <f t="shared" ref="J70:J133" si="9">SUM(F70:I70)</f>
        <v>0</v>
      </c>
      <c r="K70" s="59" t="e">
        <f t="shared" ref="K70:K133" si="10">ROUND((J70)/E70*100,5)</f>
        <v>#REF!</v>
      </c>
      <c r="L70" s="58" t="e">
        <f t="shared" ref="L70:L133" si="11">ROUND(E70*Référence/100,0)</f>
        <v>#REF!</v>
      </c>
      <c r="M70" s="58" t="e">
        <f t="shared" ref="M70:M133" si="12">L70-F70-G70</f>
        <v>#REF!</v>
      </c>
      <c r="N70" s="1"/>
      <c r="O70" s="1" t="e">
        <f t="shared" ref="O70:O133" si="13">IF(K70="","Vide",IF(K70&lt;Minimum,"En dessous",IF(K70&lt;Maximum,"Moyenne","En dessus")))</f>
        <v>#REF!</v>
      </c>
      <c r="P70" s="1"/>
      <c r="Q70" s="1" t="e">
        <f t="shared" ref="Q70:Q133" si="14">IF(O70="En dessus",1,0)</f>
        <v>#REF!</v>
      </c>
      <c r="R70" s="1" t="e">
        <f t="shared" ref="R70:R133" si="15">IF(O70="Moyenne",1,0)</f>
        <v>#REF!</v>
      </c>
      <c r="S70" s="1" t="e">
        <f t="shared" ref="S70:S133" si="16">IF(O70="En dessous",1,0)</f>
        <v>#REF!</v>
      </c>
      <c r="T70" s="1" t="e">
        <f t="shared" ref="T70:T133" si="17">IF(O70="Vide",1,0)</f>
        <v>#REF!</v>
      </c>
      <c r="U70" s="1">
        <v>65</v>
      </c>
      <c r="V70" s="15">
        <v>0</v>
      </c>
    </row>
    <row r="71" spans="1:22" s="15" customFormat="1" ht="12.75" customHeight="1" x14ac:dyDescent="0.2">
      <c r="A71" s="46"/>
      <c r="B71" s="14">
        <v>5752</v>
      </c>
      <c r="C71" s="13" t="s">
        <v>170</v>
      </c>
      <c r="D71" s="13" t="e">
        <f>VLOOKUP(B71,#REF!,7,FALSE)</f>
        <v>#REF!</v>
      </c>
      <c r="E71" s="57" t="e">
        <f>VLOOKUP(B71,#REF!,5,FALSE)</f>
        <v>#REF!</v>
      </c>
      <c r="F71" s="58">
        <f>IFERROR(VLOOKUP(B71,#REF!,7,FALSE),0)</f>
        <v>0</v>
      </c>
      <c r="G71" s="58">
        <f>IFERROR(VLOOKUP(B71,#REF!,3,FALSE),0)</f>
        <v>0</v>
      </c>
      <c r="H71" s="58"/>
      <c r="I71" s="58"/>
      <c r="J71" s="58">
        <f t="shared" si="9"/>
        <v>0</v>
      </c>
      <c r="K71" s="59" t="e">
        <f t="shared" si="10"/>
        <v>#REF!</v>
      </c>
      <c r="L71" s="58" t="e">
        <f t="shared" si="11"/>
        <v>#REF!</v>
      </c>
      <c r="M71" s="58" t="e">
        <f t="shared" si="12"/>
        <v>#REF!</v>
      </c>
      <c r="N71" s="1"/>
      <c r="O71" s="1" t="e">
        <f t="shared" si="13"/>
        <v>#REF!</v>
      </c>
      <c r="P71" s="1"/>
      <c r="Q71" s="1" t="e">
        <f t="shared" si="14"/>
        <v>#REF!</v>
      </c>
      <c r="R71" s="1" t="e">
        <f t="shared" si="15"/>
        <v>#REF!</v>
      </c>
      <c r="S71" s="1" t="e">
        <f t="shared" si="16"/>
        <v>#REF!</v>
      </c>
      <c r="T71" s="1" t="e">
        <f t="shared" si="17"/>
        <v>#REF!</v>
      </c>
      <c r="U71" s="1">
        <v>66</v>
      </c>
      <c r="V71" s="15">
        <v>0</v>
      </c>
    </row>
    <row r="72" spans="1:22" s="15" customFormat="1" ht="12.75" customHeight="1" x14ac:dyDescent="0.2">
      <c r="A72" s="46"/>
      <c r="B72" s="14">
        <v>5933</v>
      </c>
      <c r="C72" s="13" t="s">
        <v>305</v>
      </c>
      <c r="D72" s="13" t="e">
        <f>VLOOKUP(B72,#REF!,7,FALSE)</f>
        <v>#REF!</v>
      </c>
      <c r="E72" s="57" t="e">
        <f>VLOOKUP(B72,#REF!,5,FALSE)</f>
        <v>#REF!</v>
      </c>
      <c r="F72" s="58">
        <f>IFERROR(VLOOKUP(B72,#REF!,7,FALSE),0)</f>
        <v>0</v>
      </c>
      <c r="G72" s="58">
        <f>IFERROR(VLOOKUP(B72,#REF!,3,FALSE),0)</f>
        <v>0</v>
      </c>
      <c r="H72" s="58"/>
      <c r="I72" s="58"/>
      <c r="J72" s="58">
        <f t="shared" si="9"/>
        <v>0</v>
      </c>
      <c r="K72" s="59" t="e">
        <f t="shared" si="10"/>
        <v>#REF!</v>
      </c>
      <c r="L72" s="58" t="e">
        <f t="shared" si="11"/>
        <v>#REF!</v>
      </c>
      <c r="M72" s="58" t="e">
        <f t="shared" si="12"/>
        <v>#REF!</v>
      </c>
      <c r="N72" s="1"/>
      <c r="O72" s="1" t="e">
        <f t="shared" si="13"/>
        <v>#REF!</v>
      </c>
      <c r="P72" s="1"/>
      <c r="Q72" s="1" t="e">
        <f t="shared" si="14"/>
        <v>#REF!</v>
      </c>
      <c r="R72" s="1" t="e">
        <f t="shared" si="15"/>
        <v>#REF!</v>
      </c>
      <c r="S72" s="1" t="e">
        <f t="shared" si="16"/>
        <v>#REF!</v>
      </c>
      <c r="T72" s="1" t="e">
        <f t="shared" si="17"/>
        <v>#REF!</v>
      </c>
      <c r="U72" s="1">
        <v>67</v>
      </c>
      <c r="V72" s="15">
        <v>0</v>
      </c>
    </row>
    <row r="73" spans="1:22" s="15" customFormat="1" ht="12.75" customHeight="1" x14ac:dyDescent="0.2">
      <c r="A73" s="46"/>
      <c r="B73" s="14">
        <v>5431</v>
      </c>
      <c r="C73" s="13" t="s">
        <v>239</v>
      </c>
      <c r="D73" s="13" t="e">
        <f>VLOOKUP(B73,#REF!,7,FALSE)</f>
        <v>#REF!</v>
      </c>
      <c r="E73" s="57" t="e">
        <f>VLOOKUP(B73,#REF!,5,FALSE)</f>
        <v>#REF!</v>
      </c>
      <c r="F73" s="58">
        <f>IFERROR(VLOOKUP(B73,#REF!,7,FALSE),0)</f>
        <v>0</v>
      </c>
      <c r="G73" s="58">
        <f>IFERROR(VLOOKUP(B73,#REF!,3,FALSE),0)</f>
        <v>0</v>
      </c>
      <c r="H73" s="58"/>
      <c r="I73" s="58"/>
      <c r="J73" s="58">
        <f t="shared" si="9"/>
        <v>0</v>
      </c>
      <c r="K73" s="59" t="e">
        <f t="shared" si="10"/>
        <v>#REF!</v>
      </c>
      <c r="L73" s="58" t="e">
        <f t="shared" si="11"/>
        <v>#REF!</v>
      </c>
      <c r="M73" s="58" t="e">
        <f t="shared" si="12"/>
        <v>#REF!</v>
      </c>
      <c r="N73" s="1"/>
      <c r="O73" s="1" t="e">
        <f t="shared" si="13"/>
        <v>#REF!</v>
      </c>
      <c r="P73" s="1"/>
      <c r="Q73" s="1" t="e">
        <f t="shared" si="14"/>
        <v>#REF!</v>
      </c>
      <c r="R73" s="1" t="e">
        <f t="shared" si="15"/>
        <v>#REF!</v>
      </c>
      <c r="S73" s="1" t="e">
        <f t="shared" si="16"/>
        <v>#REF!</v>
      </c>
      <c r="T73" s="1" t="e">
        <f t="shared" si="17"/>
        <v>#REF!</v>
      </c>
      <c r="U73" s="1">
        <v>68</v>
      </c>
      <c r="V73" s="15">
        <v>0</v>
      </c>
    </row>
    <row r="74" spans="1:22" s="15" customFormat="1" ht="12.75" customHeight="1" x14ac:dyDescent="0.2">
      <c r="A74" s="46"/>
      <c r="B74" s="14">
        <v>5485</v>
      </c>
      <c r="C74" s="13" t="s">
        <v>202</v>
      </c>
      <c r="D74" s="13" t="e">
        <f>VLOOKUP(B74,#REF!,7,FALSE)</f>
        <v>#REF!</v>
      </c>
      <c r="E74" s="57" t="e">
        <f>VLOOKUP(B74,#REF!,5,FALSE)</f>
        <v>#REF!</v>
      </c>
      <c r="F74" s="58">
        <f>IFERROR(VLOOKUP(B74,#REF!,7,FALSE),0)</f>
        <v>0</v>
      </c>
      <c r="G74" s="58">
        <f>IFERROR(VLOOKUP(B74,#REF!,3,FALSE),0)</f>
        <v>0</v>
      </c>
      <c r="H74" s="58"/>
      <c r="I74" s="58"/>
      <c r="J74" s="58">
        <f t="shared" si="9"/>
        <v>0</v>
      </c>
      <c r="K74" s="59" t="e">
        <f t="shared" si="10"/>
        <v>#REF!</v>
      </c>
      <c r="L74" s="58" t="e">
        <f t="shared" si="11"/>
        <v>#REF!</v>
      </c>
      <c r="M74" s="58" t="e">
        <f t="shared" si="12"/>
        <v>#REF!</v>
      </c>
      <c r="N74" s="1"/>
      <c r="O74" s="1" t="e">
        <f t="shared" si="13"/>
        <v>#REF!</v>
      </c>
      <c r="P74" s="1"/>
      <c r="Q74" s="1" t="e">
        <f t="shared" si="14"/>
        <v>#REF!</v>
      </c>
      <c r="R74" s="1" t="e">
        <f t="shared" si="15"/>
        <v>#REF!</v>
      </c>
      <c r="S74" s="1" t="e">
        <f t="shared" si="16"/>
        <v>#REF!</v>
      </c>
      <c r="T74" s="1" t="e">
        <f t="shared" si="17"/>
        <v>#REF!</v>
      </c>
      <c r="U74" s="1">
        <v>69</v>
      </c>
      <c r="V74" s="15">
        <v>0</v>
      </c>
    </row>
    <row r="75" spans="1:22" s="15" customFormat="1" ht="12.75" customHeight="1" x14ac:dyDescent="0.2">
      <c r="A75" s="46"/>
      <c r="B75" s="14">
        <v>5688</v>
      </c>
      <c r="C75" s="13" t="s">
        <v>295</v>
      </c>
      <c r="D75" s="13" t="e">
        <f>VLOOKUP(B75,#REF!,7,FALSE)</f>
        <v>#REF!</v>
      </c>
      <c r="E75" s="57" t="e">
        <f>VLOOKUP(B75,#REF!,5,FALSE)</f>
        <v>#REF!</v>
      </c>
      <c r="F75" s="58">
        <f>IFERROR(VLOOKUP(B75,#REF!,7,FALSE),0)</f>
        <v>0</v>
      </c>
      <c r="G75" s="58">
        <f>IFERROR(VLOOKUP(B75,#REF!,3,FALSE),0)</f>
        <v>0</v>
      </c>
      <c r="H75" s="58"/>
      <c r="I75" s="58"/>
      <c r="J75" s="58">
        <f t="shared" si="9"/>
        <v>0</v>
      </c>
      <c r="K75" s="59" t="e">
        <f t="shared" si="10"/>
        <v>#REF!</v>
      </c>
      <c r="L75" s="58" t="e">
        <f t="shared" si="11"/>
        <v>#REF!</v>
      </c>
      <c r="M75" s="58" t="e">
        <f t="shared" si="12"/>
        <v>#REF!</v>
      </c>
      <c r="N75" s="1"/>
      <c r="O75" s="1" t="e">
        <f t="shared" si="13"/>
        <v>#REF!</v>
      </c>
      <c r="P75" s="1"/>
      <c r="Q75" s="1" t="e">
        <f t="shared" si="14"/>
        <v>#REF!</v>
      </c>
      <c r="R75" s="1" t="e">
        <f t="shared" si="15"/>
        <v>#REF!</v>
      </c>
      <c r="S75" s="1" t="e">
        <f t="shared" si="16"/>
        <v>#REF!</v>
      </c>
      <c r="T75" s="1" t="e">
        <f t="shared" si="17"/>
        <v>#REF!</v>
      </c>
      <c r="U75" s="1">
        <v>70</v>
      </c>
      <c r="V75" s="15">
        <v>0</v>
      </c>
    </row>
    <row r="76" spans="1:22" s="15" customFormat="1" ht="12.75" customHeight="1" x14ac:dyDescent="0.2">
      <c r="A76" s="46"/>
      <c r="B76" s="14">
        <v>5409</v>
      </c>
      <c r="C76" s="13" t="s">
        <v>87</v>
      </c>
      <c r="D76" s="13" t="e">
        <f>VLOOKUP(B76,#REF!,7,FALSE)</f>
        <v>#REF!</v>
      </c>
      <c r="E76" s="57" t="e">
        <f>VLOOKUP(B76,#REF!,5,FALSE)</f>
        <v>#REF!</v>
      </c>
      <c r="F76" s="58">
        <f>IFERROR(VLOOKUP(B76,#REF!,7,FALSE),0)</f>
        <v>0</v>
      </c>
      <c r="G76" s="58">
        <f>IFERROR(VLOOKUP(B76,#REF!,3,FALSE),0)</f>
        <v>0</v>
      </c>
      <c r="H76" s="58"/>
      <c r="I76" s="58">
        <f>VLOOKUP(C76,Feuil4!A:B,2,FALSE)</f>
        <v>-67</v>
      </c>
      <c r="J76" s="58">
        <f t="shared" si="9"/>
        <v>-67</v>
      </c>
      <c r="K76" s="59" t="e">
        <f t="shared" si="10"/>
        <v>#REF!</v>
      </c>
      <c r="L76" s="58" t="e">
        <f t="shared" si="11"/>
        <v>#REF!</v>
      </c>
      <c r="M76" s="58" t="e">
        <f t="shared" si="12"/>
        <v>#REF!</v>
      </c>
      <c r="N76" s="1"/>
      <c r="O76" s="1" t="e">
        <f t="shared" si="13"/>
        <v>#REF!</v>
      </c>
      <c r="P76" s="1"/>
      <c r="Q76" s="1" t="e">
        <f t="shared" si="14"/>
        <v>#REF!</v>
      </c>
      <c r="R76" s="1" t="e">
        <f t="shared" si="15"/>
        <v>#REF!</v>
      </c>
      <c r="S76" s="1" t="e">
        <f t="shared" si="16"/>
        <v>#REF!</v>
      </c>
      <c r="T76" s="1" t="e">
        <f t="shared" si="17"/>
        <v>#REF!</v>
      </c>
      <c r="U76" s="1">
        <v>71</v>
      </c>
      <c r="V76" s="15">
        <v>0</v>
      </c>
    </row>
    <row r="77" spans="1:22" s="15" customFormat="1" ht="12.75" customHeight="1" x14ac:dyDescent="0.2">
      <c r="A77" s="46"/>
      <c r="B77" s="14">
        <v>5474</v>
      </c>
      <c r="C77" s="13" t="s">
        <v>213</v>
      </c>
      <c r="D77" s="13" t="e">
        <f>VLOOKUP(B77,#REF!,7,FALSE)</f>
        <v>#REF!</v>
      </c>
      <c r="E77" s="57" t="e">
        <f>VLOOKUP(B77,#REF!,5,FALSE)</f>
        <v>#REF!</v>
      </c>
      <c r="F77" s="58">
        <f>IFERROR(VLOOKUP(B77,#REF!,7,FALSE),0)</f>
        <v>0</v>
      </c>
      <c r="G77" s="58">
        <f>IFERROR(VLOOKUP(B77,#REF!,3,FALSE),0)</f>
        <v>0</v>
      </c>
      <c r="H77" s="58"/>
      <c r="I77" s="58"/>
      <c r="J77" s="58">
        <f t="shared" si="9"/>
        <v>0</v>
      </c>
      <c r="K77" s="59" t="e">
        <f t="shared" si="10"/>
        <v>#REF!</v>
      </c>
      <c r="L77" s="58" t="e">
        <f t="shared" si="11"/>
        <v>#REF!</v>
      </c>
      <c r="M77" s="58" t="e">
        <f t="shared" si="12"/>
        <v>#REF!</v>
      </c>
      <c r="N77" s="1"/>
      <c r="O77" s="1" t="e">
        <f t="shared" si="13"/>
        <v>#REF!</v>
      </c>
      <c r="P77" s="1"/>
      <c r="Q77" s="1" t="e">
        <f t="shared" si="14"/>
        <v>#REF!</v>
      </c>
      <c r="R77" s="1" t="e">
        <f t="shared" si="15"/>
        <v>#REF!</v>
      </c>
      <c r="S77" s="1" t="e">
        <f t="shared" si="16"/>
        <v>#REF!</v>
      </c>
      <c r="T77" s="1" t="e">
        <f t="shared" si="17"/>
        <v>#REF!</v>
      </c>
      <c r="U77" s="1">
        <v>72</v>
      </c>
      <c r="V77" s="15">
        <v>0</v>
      </c>
    </row>
    <row r="78" spans="1:22" s="15" customFormat="1" ht="12.75" customHeight="1" x14ac:dyDescent="0.2">
      <c r="A78" s="46"/>
      <c r="B78" s="14">
        <v>5724</v>
      </c>
      <c r="C78" s="13" t="s">
        <v>14</v>
      </c>
      <c r="D78" s="13" t="e">
        <f>VLOOKUP(B78,#REF!,7,FALSE)</f>
        <v>#REF!</v>
      </c>
      <c r="E78" s="57" t="e">
        <f>VLOOKUP(B78,#REF!,5,FALSE)</f>
        <v>#REF!</v>
      </c>
      <c r="F78" s="58">
        <f>IFERROR(VLOOKUP(B78,#REF!,7,FALSE),0)</f>
        <v>0</v>
      </c>
      <c r="G78" s="58">
        <f>IFERROR(VLOOKUP(B78,#REF!,3,FALSE),0)</f>
        <v>0</v>
      </c>
      <c r="H78" s="58"/>
      <c r="I78" s="58"/>
      <c r="J78" s="58">
        <f t="shared" si="9"/>
        <v>0</v>
      </c>
      <c r="K78" s="59" t="e">
        <f t="shared" si="10"/>
        <v>#REF!</v>
      </c>
      <c r="L78" s="58" t="e">
        <f t="shared" si="11"/>
        <v>#REF!</v>
      </c>
      <c r="M78" s="58" t="e">
        <f t="shared" si="12"/>
        <v>#REF!</v>
      </c>
      <c r="N78" s="1"/>
      <c r="O78" s="1" t="e">
        <f t="shared" si="13"/>
        <v>#REF!</v>
      </c>
      <c r="P78" s="1"/>
      <c r="Q78" s="1" t="e">
        <f t="shared" si="14"/>
        <v>#REF!</v>
      </c>
      <c r="R78" s="1" t="e">
        <f t="shared" si="15"/>
        <v>#REF!</v>
      </c>
      <c r="S78" s="1" t="e">
        <f t="shared" si="16"/>
        <v>#REF!</v>
      </c>
      <c r="T78" s="1" t="e">
        <f t="shared" si="17"/>
        <v>#REF!</v>
      </c>
      <c r="U78" s="1">
        <v>73</v>
      </c>
      <c r="V78" s="15">
        <v>0</v>
      </c>
    </row>
    <row r="79" spans="1:22" s="15" customFormat="1" ht="12.75" customHeight="1" x14ac:dyDescent="0.2">
      <c r="A79" s="46"/>
      <c r="B79" s="14">
        <v>5760</v>
      </c>
      <c r="C79" s="13" t="s">
        <v>271</v>
      </c>
      <c r="D79" s="13" t="e">
        <f>VLOOKUP(B79,#REF!,7,FALSE)</f>
        <v>#REF!</v>
      </c>
      <c r="E79" s="57" t="e">
        <f>VLOOKUP(B79,#REF!,5,FALSE)</f>
        <v>#REF!</v>
      </c>
      <c r="F79" s="58">
        <f>IFERROR(VLOOKUP(B79,#REF!,7,FALSE),0)</f>
        <v>0</v>
      </c>
      <c r="G79" s="58">
        <f>IFERROR(VLOOKUP(B79,#REF!,3,FALSE),0)</f>
        <v>0</v>
      </c>
      <c r="H79" s="58"/>
      <c r="I79" s="58"/>
      <c r="J79" s="58">
        <f t="shared" si="9"/>
        <v>0</v>
      </c>
      <c r="K79" s="59" t="e">
        <f t="shared" si="10"/>
        <v>#REF!</v>
      </c>
      <c r="L79" s="58" t="e">
        <f t="shared" si="11"/>
        <v>#REF!</v>
      </c>
      <c r="M79" s="58" t="e">
        <f t="shared" si="12"/>
        <v>#REF!</v>
      </c>
      <c r="N79" s="1"/>
      <c r="O79" s="1" t="e">
        <f t="shared" si="13"/>
        <v>#REF!</v>
      </c>
      <c r="P79" s="1"/>
      <c r="Q79" s="1" t="e">
        <f t="shared" si="14"/>
        <v>#REF!</v>
      </c>
      <c r="R79" s="1" t="e">
        <f t="shared" si="15"/>
        <v>#REF!</v>
      </c>
      <c r="S79" s="1" t="e">
        <f t="shared" si="16"/>
        <v>#REF!</v>
      </c>
      <c r="T79" s="1" t="e">
        <f t="shared" si="17"/>
        <v>#REF!</v>
      </c>
      <c r="U79" s="1">
        <v>74</v>
      </c>
      <c r="V79" s="15">
        <v>0</v>
      </c>
    </row>
    <row r="80" spans="1:22" s="15" customFormat="1" ht="12.75" customHeight="1" x14ac:dyDescent="0.2">
      <c r="A80" s="46"/>
      <c r="B80" s="14">
        <v>5842</v>
      </c>
      <c r="C80" s="13" t="s">
        <v>279</v>
      </c>
      <c r="D80" s="13" t="e">
        <f>VLOOKUP(B80,#REF!,7,FALSE)</f>
        <v>#REF!</v>
      </c>
      <c r="E80" s="57" t="e">
        <f>VLOOKUP(B80,#REF!,5,FALSE)</f>
        <v>#REF!</v>
      </c>
      <c r="F80" s="58">
        <f>IFERROR(VLOOKUP(B80,#REF!,7,FALSE),0)</f>
        <v>0</v>
      </c>
      <c r="G80" s="58">
        <f>IFERROR(VLOOKUP(B80,#REF!,3,FALSE),0)</f>
        <v>0</v>
      </c>
      <c r="H80" s="58"/>
      <c r="I80" s="58"/>
      <c r="J80" s="58">
        <f t="shared" si="9"/>
        <v>0</v>
      </c>
      <c r="K80" s="59" t="e">
        <f t="shared" si="10"/>
        <v>#REF!</v>
      </c>
      <c r="L80" s="58" t="e">
        <f t="shared" si="11"/>
        <v>#REF!</v>
      </c>
      <c r="M80" s="58" t="e">
        <f t="shared" si="12"/>
        <v>#REF!</v>
      </c>
      <c r="N80" s="1"/>
      <c r="O80" s="1" t="e">
        <f t="shared" si="13"/>
        <v>#REF!</v>
      </c>
      <c r="P80" s="1"/>
      <c r="Q80" s="1" t="e">
        <f t="shared" si="14"/>
        <v>#REF!</v>
      </c>
      <c r="R80" s="1" t="e">
        <f t="shared" si="15"/>
        <v>#REF!</v>
      </c>
      <c r="S80" s="1" t="e">
        <f t="shared" si="16"/>
        <v>#REF!</v>
      </c>
      <c r="T80" s="1" t="e">
        <f t="shared" si="17"/>
        <v>#REF!</v>
      </c>
      <c r="U80" s="1">
        <v>75</v>
      </c>
      <c r="V80" s="15">
        <v>0</v>
      </c>
    </row>
    <row r="81" spans="1:22" s="15" customFormat="1" ht="12.75" customHeight="1" x14ac:dyDescent="0.2">
      <c r="A81" s="46"/>
      <c r="B81" s="14">
        <v>5713</v>
      </c>
      <c r="C81" s="13" t="s">
        <v>34</v>
      </c>
      <c r="D81" s="13" t="e">
        <f>VLOOKUP(B81,#REF!,7,FALSE)</f>
        <v>#REF!</v>
      </c>
      <c r="E81" s="57" t="e">
        <f>VLOOKUP(B81,#REF!,5,FALSE)</f>
        <v>#REF!</v>
      </c>
      <c r="F81" s="58">
        <f>IFERROR(VLOOKUP(B81,#REF!,7,FALSE),0)</f>
        <v>0</v>
      </c>
      <c r="G81" s="58">
        <f>IFERROR(VLOOKUP(B81,#REF!,3,FALSE),0)</f>
        <v>0</v>
      </c>
      <c r="H81" s="58"/>
      <c r="I81" s="58"/>
      <c r="J81" s="58">
        <f t="shared" si="9"/>
        <v>0</v>
      </c>
      <c r="K81" s="59" t="e">
        <f t="shared" si="10"/>
        <v>#REF!</v>
      </c>
      <c r="L81" s="58" t="e">
        <f t="shared" si="11"/>
        <v>#REF!</v>
      </c>
      <c r="M81" s="58" t="e">
        <f t="shared" si="12"/>
        <v>#REF!</v>
      </c>
      <c r="N81" s="1"/>
      <c r="O81" s="1" t="e">
        <f t="shared" si="13"/>
        <v>#REF!</v>
      </c>
      <c r="P81" s="1"/>
      <c r="Q81" s="1" t="e">
        <f t="shared" si="14"/>
        <v>#REF!</v>
      </c>
      <c r="R81" s="1" t="e">
        <f t="shared" si="15"/>
        <v>#REF!</v>
      </c>
      <c r="S81" s="1" t="e">
        <f t="shared" si="16"/>
        <v>#REF!</v>
      </c>
      <c r="T81" s="1" t="e">
        <f t="shared" si="17"/>
        <v>#REF!</v>
      </c>
      <c r="U81" s="1">
        <v>76</v>
      </c>
      <c r="V81" s="15">
        <v>0</v>
      </c>
    </row>
    <row r="82" spans="1:22" s="15" customFormat="1" ht="12.75" customHeight="1" x14ac:dyDescent="0.2">
      <c r="A82" s="46"/>
      <c r="B82" s="14">
        <v>5889</v>
      </c>
      <c r="C82" s="13" t="s">
        <v>96</v>
      </c>
      <c r="D82" s="13" t="e">
        <f>VLOOKUP(B82,#REF!,7,FALSE)</f>
        <v>#REF!</v>
      </c>
      <c r="E82" s="57" t="e">
        <f>VLOOKUP(B82,#REF!,5,FALSE)</f>
        <v>#REF!</v>
      </c>
      <c r="F82" s="58">
        <f>IFERROR(VLOOKUP(B82,#REF!,7,FALSE),0)</f>
        <v>0</v>
      </c>
      <c r="G82" s="58">
        <f>IFERROR(VLOOKUP(B82,#REF!,3,FALSE),0)</f>
        <v>0</v>
      </c>
      <c r="H82" s="58"/>
      <c r="I82" s="58"/>
      <c r="J82" s="58">
        <f t="shared" si="9"/>
        <v>0</v>
      </c>
      <c r="K82" s="59" t="e">
        <f t="shared" si="10"/>
        <v>#REF!</v>
      </c>
      <c r="L82" s="58" t="e">
        <f t="shared" si="11"/>
        <v>#REF!</v>
      </c>
      <c r="M82" s="58" t="e">
        <f t="shared" si="12"/>
        <v>#REF!</v>
      </c>
      <c r="N82" s="1"/>
      <c r="O82" s="1" t="e">
        <f t="shared" si="13"/>
        <v>#REF!</v>
      </c>
      <c r="P82" s="1"/>
      <c r="Q82" s="1" t="e">
        <f t="shared" si="14"/>
        <v>#REF!</v>
      </c>
      <c r="R82" s="1" t="e">
        <f t="shared" si="15"/>
        <v>#REF!</v>
      </c>
      <c r="S82" s="1" t="e">
        <f t="shared" si="16"/>
        <v>#REF!</v>
      </c>
      <c r="T82" s="1" t="e">
        <f t="shared" si="17"/>
        <v>#REF!</v>
      </c>
      <c r="U82" s="1">
        <v>77</v>
      </c>
      <c r="V82" s="15">
        <v>0</v>
      </c>
    </row>
    <row r="83" spans="1:22" s="15" customFormat="1" ht="12.75" customHeight="1" x14ac:dyDescent="0.2">
      <c r="A83" s="46"/>
      <c r="B83" s="14">
        <v>5805</v>
      </c>
      <c r="C83" s="13" t="s">
        <v>79</v>
      </c>
      <c r="D83" s="13" t="e">
        <f>VLOOKUP(B83,#REF!,7,FALSE)</f>
        <v>#REF!</v>
      </c>
      <c r="E83" s="57" t="e">
        <f>VLOOKUP(B83,#REF!,5,FALSE)</f>
        <v>#REF!</v>
      </c>
      <c r="F83" s="58">
        <f>IFERROR(VLOOKUP(B83,#REF!,7,FALSE),0)</f>
        <v>0</v>
      </c>
      <c r="G83" s="58">
        <f>IFERROR(VLOOKUP(B83,#REF!,3,FALSE),0)</f>
        <v>0</v>
      </c>
      <c r="H83" s="58"/>
      <c r="I83" s="58"/>
      <c r="J83" s="58">
        <f t="shared" si="9"/>
        <v>0</v>
      </c>
      <c r="K83" s="59" t="e">
        <f t="shared" si="10"/>
        <v>#REF!</v>
      </c>
      <c r="L83" s="58" t="e">
        <f t="shared" si="11"/>
        <v>#REF!</v>
      </c>
      <c r="M83" s="58" t="e">
        <f t="shared" si="12"/>
        <v>#REF!</v>
      </c>
      <c r="N83" s="1"/>
      <c r="O83" s="1" t="e">
        <f t="shared" si="13"/>
        <v>#REF!</v>
      </c>
      <c r="P83" s="1"/>
      <c r="Q83" s="1" t="e">
        <f t="shared" si="14"/>
        <v>#REF!</v>
      </c>
      <c r="R83" s="1" t="e">
        <f t="shared" si="15"/>
        <v>#REF!</v>
      </c>
      <c r="S83" s="1" t="e">
        <f t="shared" si="16"/>
        <v>#REF!</v>
      </c>
      <c r="T83" s="1" t="e">
        <f t="shared" si="17"/>
        <v>#REF!</v>
      </c>
      <c r="U83" s="1">
        <v>78</v>
      </c>
      <c r="V83" s="15">
        <v>0</v>
      </c>
    </row>
    <row r="84" spans="1:22" s="15" customFormat="1" ht="12.75" customHeight="1" x14ac:dyDescent="0.2">
      <c r="A84" s="46"/>
      <c r="B84" s="14">
        <v>5761</v>
      </c>
      <c r="C84" s="13" t="s">
        <v>275</v>
      </c>
      <c r="D84" s="13" t="e">
        <f>VLOOKUP(B84,#REF!,7,FALSE)</f>
        <v>#REF!</v>
      </c>
      <c r="E84" s="57" t="e">
        <f>VLOOKUP(B84,#REF!,5,FALSE)</f>
        <v>#REF!</v>
      </c>
      <c r="F84" s="58">
        <f>IFERROR(VLOOKUP(B84,#REF!,7,FALSE),0)</f>
        <v>0</v>
      </c>
      <c r="G84" s="58">
        <f>IFERROR(VLOOKUP(B84,#REF!,3,FALSE),0)</f>
        <v>0</v>
      </c>
      <c r="H84" s="58"/>
      <c r="I84" s="58"/>
      <c r="J84" s="58">
        <f t="shared" si="9"/>
        <v>0</v>
      </c>
      <c r="K84" s="59" t="e">
        <f t="shared" si="10"/>
        <v>#REF!</v>
      </c>
      <c r="L84" s="58" t="e">
        <f t="shared" si="11"/>
        <v>#REF!</v>
      </c>
      <c r="M84" s="58" t="e">
        <f t="shared" si="12"/>
        <v>#REF!</v>
      </c>
      <c r="N84" s="1"/>
      <c r="O84" s="1" t="e">
        <f t="shared" si="13"/>
        <v>#REF!</v>
      </c>
      <c r="P84" s="1"/>
      <c r="Q84" s="1" t="e">
        <f t="shared" si="14"/>
        <v>#REF!</v>
      </c>
      <c r="R84" s="1" t="e">
        <f t="shared" si="15"/>
        <v>#REF!</v>
      </c>
      <c r="S84" s="1" t="e">
        <f t="shared" si="16"/>
        <v>#REF!</v>
      </c>
      <c r="T84" s="1" t="e">
        <f t="shared" si="17"/>
        <v>#REF!</v>
      </c>
      <c r="U84" s="1">
        <v>79</v>
      </c>
      <c r="V84" s="15">
        <v>0</v>
      </c>
    </row>
    <row r="85" spans="1:22" s="15" customFormat="1" ht="12.75" customHeight="1" x14ac:dyDescent="0.2">
      <c r="A85" s="46"/>
      <c r="B85" s="14">
        <v>5792</v>
      </c>
      <c r="C85" s="13" t="s">
        <v>245</v>
      </c>
      <c r="D85" s="13" t="e">
        <f>VLOOKUP(B85,#REF!,7,FALSE)</f>
        <v>#REF!</v>
      </c>
      <c r="E85" s="57" t="e">
        <f>VLOOKUP(B85,#REF!,5,FALSE)</f>
        <v>#REF!</v>
      </c>
      <c r="F85" s="58">
        <f>IFERROR(VLOOKUP(B85,#REF!,7,FALSE),0)</f>
        <v>0</v>
      </c>
      <c r="G85" s="58">
        <f>IFERROR(VLOOKUP(B85,#REF!,3,FALSE),0)</f>
        <v>0</v>
      </c>
      <c r="H85" s="58"/>
      <c r="I85" s="58"/>
      <c r="J85" s="58">
        <f t="shared" si="9"/>
        <v>0</v>
      </c>
      <c r="K85" s="59" t="e">
        <f t="shared" si="10"/>
        <v>#REF!</v>
      </c>
      <c r="L85" s="58" t="e">
        <f t="shared" si="11"/>
        <v>#REF!</v>
      </c>
      <c r="M85" s="58" t="e">
        <f t="shared" si="12"/>
        <v>#REF!</v>
      </c>
      <c r="N85" s="1"/>
      <c r="O85" s="1" t="e">
        <f t="shared" si="13"/>
        <v>#REF!</v>
      </c>
      <c r="P85" s="1"/>
      <c r="Q85" s="1" t="e">
        <f t="shared" si="14"/>
        <v>#REF!</v>
      </c>
      <c r="R85" s="1" t="e">
        <f t="shared" si="15"/>
        <v>#REF!</v>
      </c>
      <c r="S85" s="1" t="e">
        <f t="shared" si="16"/>
        <v>#REF!</v>
      </c>
      <c r="T85" s="1" t="e">
        <f t="shared" si="17"/>
        <v>#REF!</v>
      </c>
      <c r="U85" s="1">
        <v>80</v>
      </c>
      <c r="V85" s="15">
        <v>0</v>
      </c>
    </row>
    <row r="86" spans="1:22" s="15" customFormat="1" ht="12.75" customHeight="1" x14ac:dyDescent="0.2">
      <c r="A86" s="46"/>
      <c r="B86" s="14">
        <v>5841</v>
      </c>
      <c r="C86" s="13" t="s">
        <v>61</v>
      </c>
      <c r="D86" s="13" t="e">
        <f>VLOOKUP(B86,#REF!,7,FALSE)</f>
        <v>#REF!</v>
      </c>
      <c r="E86" s="57" t="e">
        <f>VLOOKUP(B86,#REF!,5,FALSE)</f>
        <v>#REF!</v>
      </c>
      <c r="F86" s="58">
        <f>IFERROR(VLOOKUP(B86,#REF!,7,FALSE),0)</f>
        <v>0</v>
      </c>
      <c r="G86" s="58">
        <f>IFERROR(VLOOKUP(B86,#REF!,3,FALSE),0)</f>
        <v>0</v>
      </c>
      <c r="H86" s="58"/>
      <c r="I86" s="58"/>
      <c r="J86" s="58">
        <f t="shared" si="9"/>
        <v>0</v>
      </c>
      <c r="K86" s="59" t="e">
        <f t="shared" si="10"/>
        <v>#REF!</v>
      </c>
      <c r="L86" s="58" t="e">
        <f t="shared" si="11"/>
        <v>#REF!</v>
      </c>
      <c r="M86" s="58" t="e">
        <f t="shared" si="12"/>
        <v>#REF!</v>
      </c>
      <c r="N86" s="1"/>
      <c r="O86" s="1" t="e">
        <f t="shared" si="13"/>
        <v>#REF!</v>
      </c>
      <c r="P86" s="1"/>
      <c r="Q86" s="1" t="e">
        <f t="shared" si="14"/>
        <v>#REF!</v>
      </c>
      <c r="R86" s="1" t="e">
        <f t="shared" si="15"/>
        <v>#REF!</v>
      </c>
      <c r="S86" s="1" t="e">
        <f t="shared" si="16"/>
        <v>#REF!</v>
      </c>
      <c r="T86" s="1" t="e">
        <f t="shared" si="17"/>
        <v>#REF!</v>
      </c>
      <c r="U86" s="1"/>
    </row>
    <row r="87" spans="1:22" s="15" customFormat="1" ht="12.75" customHeight="1" x14ac:dyDescent="0.2">
      <c r="A87" s="46"/>
      <c r="B87" s="14">
        <v>5821</v>
      </c>
      <c r="C87" s="13" t="s">
        <v>237</v>
      </c>
      <c r="D87" s="13" t="e">
        <f>VLOOKUP(B87,#REF!,7,FALSE)</f>
        <v>#REF!</v>
      </c>
      <c r="E87" s="57" t="e">
        <f>VLOOKUP(B87,#REF!,5,FALSE)</f>
        <v>#REF!</v>
      </c>
      <c r="F87" s="58">
        <f>IFERROR(VLOOKUP(B87,#REF!,7,FALSE),0)</f>
        <v>0</v>
      </c>
      <c r="G87" s="58">
        <f>IFERROR(VLOOKUP(B87,#REF!,3,FALSE),0)</f>
        <v>0</v>
      </c>
      <c r="H87" s="58"/>
      <c r="I87" s="58"/>
      <c r="J87" s="58">
        <f t="shared" si="9"/>
        <v>0</v>
      </c>
      <c r="K87" s="59" t="e">
        <f t="shared" si="10"/>
        <v>#REF!</v>
      </c>
      <c r="L87" s="58" t="e">
        <f t="shared" si="11"/>
        <v>#REF!</v>
      </c>
      <c r="M87" s="58" t="e">
        <f t="shared" si="12"/>
        <v>#REF!</v>
      </c>
      <c r="N87" s="1"/>
      <c r="O87" s="1" t="e">
        <f t="shared" si="13"/>
        <v>#REF!</v>
      </c>
      <c r="P87" s="1"/>
      <c r="Q87" s="1" t="e">
        <f t="shared" si="14"/>
        <v>#REF!</v>
      </c>
      <c r="R87" s="1" t="e">
        <f t="shared" si="15"/>
        <v>#REF!</v>
      </c>
      <c r="S87" s="1" t="e">
        <f t="shared" si="16"/>
        <v>#REF!</v>
      </c>
      <c r="T87" s="1" t="e">
        <f t="shared" si="17"/>
        <v>#REF!</v>
      </c>
      <c r="U87" s="1"/>
    </row>
    <row r="88" spans="1:22" s="15" customFormat="1" ht="12.75" customHeight="1" x14ac:dyDescent="0.2">
      <c r="A88" s="46"/>
      <c r="B88" s="14">
        <v>5816</v>
      </c>
      <c r="C88" s="13" t="s">
        <v>38</v>
      </c>
      <c r="D88" s="13" t="e">
        <f>VLOOKUP(B88,#REF!,7,FALSE)</f>
        <v>#REF!</v>
      </c>
      <c r="E88" s="57" t="e">
        <f>VLOOKUP(B88,#REF!,5,FALSE)</f>
        <v>#REF!</v>
      </c>
      <c r="F88" s="58">
        <f>IFERROR(VLOOKUP(B88,#REF!,7,FALSE),0)</f>
        <v>0</v>
      </c>
      <c r="G88" s="58">
        <f>IFERROR(VLOOKUP(B88,#REF!,3,FALSE),0)</f>
        <v>0</v>
      </c>
      <c r="H88" s="58"/>
      <c r="I88" s="58"/>
      <c r="J88" s="58">
        <f t="shared" si="9"/>
        <v>0</v>
      </c>
      <c r="K88" s="59" t="e">
        <f t="shared" si="10"/>
        <v>#REF!</v>
      </c>
      <c r="L88" s="58" t="e">
        <f t="shared" si="11"/>
        <v>#REF!</v>
      </c>
      <c r="M88" s="58" t="e">
        <f t="shared" si="12"/>
        <v>#REF!</v>
      </c>
      <c r="N88" s="1"/>
      <c r="O88" s="1" t="e">
        <f t="shared" si="13"/>
        <v>#REF!</v>
      </c>
      <c r="P88" s="1"/>
      <c r="Q88" s="1" t="e">
        <f t="shared" si="14"/>
        <v>#REF!</v>
      </c>
      <c r="R88" s="1" t="e">
        <f t="shared" si="15"/>
        <v>#REF!</v>
      </c>
      <c r="S88" s="1" t="e">
        <f t="shared" si="16"/>
        <v>#REF!</v>
      </c>
      <c r="T88" s="1" t="e">
        <f t="shared" si="17"/>
        <v>#REF!</v>
      </c>
      <c r="U88" s="1"/>
    </row>
    <row r="89" spans="1:22" s="15" customFormat="1" ht="12.75" customHeight="1" x14ac:dyDescent="0.2">
      <c r="A89" s="46"/>
      <c r="B89" s="14">
        <v>5561</v>
      </c>
      <c r="C89" s="13" t="s">
        <v>55</v>
      </c>
      <c r="D89" s="13" t="e">
        <f>VLOOKUP(B89,#REF!,7,FALSE)</f>
        <v>#REF!</v>
      </c>
      <c r="E89" s="57" t="e">
        <f>VLOOKUP(B89,#REF!,5,FALSE)</f>
        <v>#REF!</v>
      </c>
      <c r="F89" s="58">
        <f>IFERROR(VLOOKUP(B89,#REF!,7,FALSE),0)</f>
        <v>0</v>
      </c>
      <c r="G89" s="58">
        <f>IFERROR(VLOOKUP(B89,#REF!,3,FALSE),0)</f>
        <v>0</v>
      </c>
      <c r="H89" s="58"/>
      <c r="I89" s="58"/>
      <c r="J89" s="58">
        <f t="shared" si="9"/>
        <v>0</v>
      </c>
      <c r="K89" s="59" t="e">
        <f t="shared" si="10"/>
        <v>#REF!</v>
      </c>
      <c r="L89" s="58" t="e">
        <f t="shared" si="11"/>
        <v>#REF!</v>
      </c>
      <c r="M89" s="58" t="e">
        <f t="shared" si="12"/>
        <v>#REF!</v>
      </c>
      <c r="N89" s="1"/>
      <c r="O89" s="1" t="e">
        <f t="shared" si="13"/>
        <v>#REF!</v>
      </c>
      <c r="P89" s="1"/>
      <c r="Q89" s="1" t="e">
        <f t="shared" si="14"/>
        <v>#REF!</v>
      </c>
      <c r="R89" s="1" t="e">
        <f t="shared" si="15"/>
        <v>#REF!</v>
      </c>
      <c r="S89" s="1" t="e">
        <f t="shared" si="16"/>
        <v>#REF!</v>
      </c>
      <c r="T89" s="1" t="e">
        <f t="shared" si="17"/>
        <v>#REF!</v>
      </c>
      <c r="U89" s="1"/>
    </row>
    <row r="90" spans="1:22" s="15" customFormat="1" ht="12.75" customHeight="1" x14ac:dyDescent="0.2">
      <c r="A90" s="46"/>
      <c r="B90" s="14">
        <v>5648</v>
      </c>
      <c r="C90" s="13" t="s">
        <v>74</v>
      </c>
      <c r="D90" s="13" t="e">
        <f>VLOOKUP(B90,#REF!,7,FALSE)</f>
        <v>#REF!</v>
      </c>
      <c r="E90" s="57" t="e">
        <f>VLOOKUP(B90,#REF!,5,FALSE)</f>
        <v>#REF!</v>
      </c>
      <c r="F90" s="58">
        <f>IFERROR(VLOOKUP(B90,#REF!,7,FALSE),0)</f>
        <v>0</v>
      </c>
      <c r="G90" s="58">
        <f>IFERROR(VLOOKUP(B90,#REF!,3,FALSE),0)</f>
        <v>0</v>
      </c>
      <c r="H90" s="58"/>
      <c r="I90" s="58"/>
      <c r="J90" s="58">
        <f t="shared" si="9"/>
        <v>0</v>
      </c>
      <c r="K90" s="59" t="e">
        <f t="shared" si="10"/>
        <v>#REF!</v>
      </c>
      <c r="L90" s="58" t="e">
        <f t="shared" si="11"/>
        <v>#REF!</v>
      </c>
      <c r="M90" s="58" t="e">
        <f t="shared" si="12"/>
        <v>#REF!</v>
      </c>
      <c r="N90" s="1"/>
      <c r="O90" s="1" t="e">
        <f t="shared" si="13"/>
        <v>#REF!</v>
      </c>
      <c r="P90" s="1"/>
      <c r="Q90" s="1" t="e">
        <f t="shared" si="14"/>
        <v>#REF!</v>
      </c>
      <c r="R90" s="1" t="e">
        <f t="shared" si="15"/>
        <v>#REF!</v>
      </c>
      <c r="S90" s="1" t="e">
        <f t="shared" si="16"/>
        <v>#REF!</v>
      </c>
      <c r="T90" s="1" t="e">
        <f t="shared" si="17"/>
        <v>#REF!</v>
      </c>
      <c r="U90" s="1"/>
    </row>
    <row r="91" spans="1:22" s="15" customFormat="1" ht="12.75" customHeight="1" x14ac:dyDescent="0.2">
      <c r="A91" s="46"/>
      <c r="B91" s="14">
        <v>5649</v>
      </c>
      <c r="C91" s="13" t="s">
        <v>299</v>
      </c>
      <c r="D91" s="13" t="e">
        <f>VLOOKUP(B91,#REF!,7,FALSE)</f>
        <v>#REF!</v>
      </c>
      <c r="E91" s="57" t="e">
        <f>VLOOKUP(B91,#REF!,5,FALSE)</f>
        <v>#REF!</v>
      </c>
      <c r="F91" s="58">
        <f>IFERROR(VLOOKUP(B91,#REF!,7,FALSE),0)</f>
        <v>0</v>
      </c>
      <c r="G91" s="58">
        <f>IFERROR(VLOOKUP(B91,#REF!,3,FALSE),0)</f>
        <v>0</v>
      </c>
      <c r="H91" s="58"/>
      <c r="I91" s="58"/>
      <c r="J91" s="58">
        <f t="shared" si="9"/>
        <v>0</v>
      </c>
      <c r="K91" s="59" t="e">
        <f t="shared" si="10"/>
        <v>#REF!</v>
      </c>
      <c r="L91" s="58" t="e">
        <f t="shared" si="11"/>
        <v>#REF!</v>
      </c>
      <c r="M91" s="58" t="e">
        <f t="shared" si="12"/>
        <v>#REF!</v>
      </c>
      <c r="N91" s="1"/>
      <c r="O91" s="1" t="e">
        <f t="shared" si="13"/>
        <v>#REF!</v>
      </c>
      <c r="P91" s="1"/>
      <c r="Q91" s="1" t="e">
        <f t="shared" si="14"/>
        <v>#REF!</v>
      </c>
      <c r="R91" s="1" t="e">
        <f t="shared" si="15"/>
        <v>#REF!</v>
      </c>
      <c r="S91" s="1" t="e">
        <f t="shared" si="16"/>
        <v>#REF!</v>
      </c>
      <c r="T91" s="1" t="e">
        <f t="shared" si="17"/>
        <v>#REF!</v>
      </c>
      <c r="U91" s="1"/>
    </row>
    <row r="92" spans="1:22" s="15" customFormat="1" ht="12.75" customHeight="1" x14ac:dyDescent="0.2">
      <c r="A92" s="46"/>
      <c r="B92" s="14">
        <v>5422</v>
      </c>
      <c r="C92" s="13" t="s">
        <v>63</v>
      </c>
      <c r="D92" s="13" t="e">
        <f>VLOOKUP(B92,#REF!,7,FALSE)</f>
        <v>#REF!</v>
      </c>
      <c r="E92" s="57" t="e">
        <f>VLOOKUP(B92,#REF!,5,FALSE)</f>
        <v>#REF!</v>
      </c>
      <c r="F92" s="58">
        <f>IFERROR(VLOOKUP(B92,#REF!,7,FALSE),0)</f>
        <v>0</v>
      </c>
      <c r="G92" s="58">
        <f>IFERROR(VLOOKUP(B92,#REF!,3,FALSE),0)</f>
        <v>0</v>
      </c>
      <c r="H92" s="58"/>
      <c r="I92" s="58"/>
      <c r="J92" s="58">
        <f t="shared" si="9"/>
        <v>0</v>
      </c>
      <c r="K92" s="59" t="e">
        <f t="shared" si="10"/>
        <v>#REF!</v>
      </c>
      <c r="L92" s="58" t="e">
        <f t="shared" si="11"/>
        <v>#REF!</v>
      </c>
      <c r="M92" s="58" t="e">
        <f t="shared" si="12"/>
        <v>#REF!</v>
      </c>
      <c r="N92" s="1"/>
      <c r="O92" s="1" t="e">
        <f t="shared" si="13"/>
        <v>#REF!</v>
      </c>
      <c r="P92" s="1"/>
      <c r="Q92" s="1" t="e">
        <f t="shared" si="14"/>
        <v>#REF!</v>
      </c>
      <c r="R92" s="1" t="e">
        <f t="shared" si="15"/>
        <v>#REF!</v>
      </c>
      <c r="S92" s="1" t="e">
        <f t="shared" si="16"/>
        <v>#REF!</v>
      </c>
      <c r="T92" s="1" t="e">
        <f t="shared" si="17"/>
        <v>#REF!</v>
      </c>
      <c r="U92" s="1"/>
    </row>
    <row r="93" spans="1:22" s="15" customFormat="1" ht="12.75" customHeight="1" x14ac:dyDescent="0.2">
      <c r="A93" s="46"/>
      <c r="B93" s="14">
        <v>5624</v>
      </c>
      <c r="C93" s="13" t="s">
        <v>93</v>
      </c>
      <c r="D93" s="13" t="e">
        <f>VLOOKUP(B93,#REF!,7,FALSE)</f>
        <v>#REF!</v>
      </c>
      <c r="E93" s="57" t="e">
        <f>VLOOKUP(B93,#REF!,5,FALSE)</f>
        <v>#REF!</v>
      </c>
      <c r="F93" s="58">
        <f>IFERROR(VLOOKUP(B93,#REF!,7,FALSE),0)</f>
        <v>0</v>
      </c>
      <c r="G93" s="58">
        <f>IFERROR(VLOOKUP(B93,#REF!,3,FALSE),0)</f>
        <v>0</v>
      </c>
      <c r="H93" s="58"/>
      <c r="I93" s="58"/>
      <c r="J93" s="58">
        <f t="shared" si="9"/>
        <v>0</v>
      </c>
      <c r="K93" s="59" t="e">
        <f t="shared" si="10"/>
        <v>#REF!</v>
      </c>
      <c r="L93" s="58" t="e">
        <f t="shared" si="11"/>
        <v>#REF!</v>
      </c>
      <c r="M93" s="58" t="e">
        <f t="shared" si="12"/>
        <v>#REF!</v>
      </c>
      <c r="N93" s="1"/>
      <c r="O93" s="1" t="e">
        <f t="shared" si="13"/>
        <v>#REF!</v>
      </c>
      <c r="P93" s="1"/>
      <c r="Q93" s="1" t="e">
        <f t="shared" si="14"/>
        <v>#REF!</v>
      </c>
      <c r="R93" s="1" t="e">
        <f t="shared" si="15"/>
        <v>#REF!</v>
      </c>
      <c r="S93" s="1" t="e">
        <f t="shared" si="16"/>
        <v>#REF!</v>
      </c>
      <c r="T93" s="1" t="e">
        <f t="shared" si="17"/>
        <v>#REF!</v>
      </c>
      <c r="U93" s="1"/>
    </row>
    <row r="94" spans="1:22" s="15" customFormat="1" ht="12.75" customHeight="1" x14ac:dyDescent="0.2">
      <c r="A94" s="46"/>
      <c r="B94" s="14">
        <v>5541</v>
      </c>
      <c r="C94" s="13" t="s">
        <v>201</v>
      </c>
      <c r="D94" s="13" t="e">
        <f>VLOOKUP(B94,#REF!,7,FALSE)</f>
        <v>#REF!</v>
      </c>
      <c r="E94" s="57" t="e">
        <f>VLOOKUP(B94,#REF!,5,FALSE)</f>
        <v>#REF!</v>
      </c>
      <c r="F94" s="58">
        <f>IFERROR(VLOOKUP(B94,#REF!,7,FALSE),0)</f>
        <v>0</v>
      </c>
      <c r="G94" s="58">
        <f>IFERROR(VLOOKUP(B94,#REF!,3,FALSE),0)</f>
        <v>0</v>
      </c>
      <c r="H94" s="58"/>
      <c r="I94" s="58"/>
      <c r="J94" s="58">
        <f t="shared" si="9"/>
        <v>0</v>
      </c>
      <c r="K94" s="59" t="e">
        <f t="shared" si="10"/>
        <v>#REF!</v>
      </c>
      <c r="L94" s="58" t="e">
        <f t="shared" si="11"/>
        <v>#REF!</v>
      </c>
      <c r="M94" s="58" t="e">
        <f t="shared" si="12"/>
        <v>#REF!</v>
      </c>
      <c r="N94" s="1"/>
      <c r="O94" s="1" t="e">
        <f t="shared" si="13"/>
        <v>#REF!</v>
      </c>
      <c r="P94" s="1"/>
      <c r="Q94" s="1" t="e">
        <f t="shared" si="14"/>
        <v>#REF!</v>
      </c>
      <c r="R94" s="1" t="e">
        <f t="shared" si="15"/>
        <v>#REF!</v>
      </c>
      <c r="S94" s="1" t="e">
        <f t="shared" si="16"/>
        <v>#REF!</v>
      </c>
      <c r="T94" s="1" t="e">
        <f t="shared" si="17"/>
        <v>#REF!</v>
      </c>
      <c r="U94" s="1"/>
    </row>
    <row r="95" spans="1:22" s="15" customFormat="1" ht="12.75" customHeight="1" x14ac:dyDescent="0.2">
      <c r="A95" s="46"/>
      <c r="B95" s="14">
        <v>5711</v>
      </c>
      <c r="C95" s="13" t="s">
        <v>48</v>
      </c>
      <c r="D95" s="13" t="e">
        <f>VLOOKUP(B95,#REF!,7,FALSE)</f>
        <v>#REF!</v>
      </c>
      <c r="E95" s="57" t="e">
        <f>VLOOKUP(B95,#REF!,5,FALSE)</f>
        <v>#REF!</v>
      </c>
      <c r="F95" s="58">
        <f>IFERROR(VLOOKUP(B95,#REF!,7,FALSE),0)</f>
        <v>0</v>
      </c>
      <c r="G95" s="58">
        <f>IFERROR(VLOOKUP(B95,#REF!,3,FALSE),0)</f>
        <v>0</v>
      </c>
      <c r="H95" s="58"/>
      <c r="I95" s="58"/>
      <c r="J95" s="58">
        <f t="shared" si="9"/>
        <v>0</v>
      </c>
      <c r="K95" s="59" t="e">
        <f t="shared" si="10"/>
        <v>#REF!</v>
      </c>
      <c r="L95" s="58" t="e">
        <f t="shared" si="11"/>
        <v>#REF!</v>
      </c>
      <c r="M95" s="58" t="e">
        <f t="shared" si="12"/>
        <v>#REF!</v>
      </c>
      <c r="N95" s="1"/>
      <c r="O95" s="1" t="e">
        <f t="shared" si="13"/>
        <v>#REF!</v>
      </c>
      <c r="P95" s="1"/>
      <c r="Q95" s="1" t="e">
        <f t="shared" si="14"/>
        <v>#REF!</v>
      </c>
      <c r="R95" s="1" t="e">
        <f t="shared" si="15"/>
        <v>#REF!</v>
      </c>
      <c r="S95" s="1" t="e">
        <f t="shared" si="16"/>
        <v>#REF!</v>
      </c>
      <c r="T95" s="1" t="e">
        <f t="shared" si="17"/>
        <v>#REF!</v>
      </c>
      <c r="U95" s="1"/>
    </row>
    <row r="96" spans="1:22" s="15" customFormat="1" ht="12.75" customHeight="1" x14ac:dyDescent="0.2">
      <c r="A96" s="46"/>
      <c r="B96" s="14">
        <v>5817</v>
      </c>
      <c r="C96" s="13" t="s">
        <v>203</v>
      </c>
      <c r="D96" s="13" t="e">
        <f>VLOOKUP(B96,#REF!,7,FALSE)</f>
        <v>#REF!</v>
      </c>
      <c r="E96" s="57" t="e">
        <f>VLOOKUP(B96,#REF!,5,FALSE)</f>
        <v>#REF!</v>
      </c>
      <c r="F96" s="58">
        <f>IFERROR(VLOOKUP(B96,#REF!,7,FALSE),0)</f>
        <v>0</v>
      </c>
      <c r="G96" s="58">
        <f>IFERROR(VLOOKUP(B96,#REF!,3,FALSE),0)</f>
        <v>0</v>
      </c>
      <c r="H96" s="58"/>
      <c r="I96" s="58"/>
      <c r="J96" s="58">
        <f t="shared" si="9"/>
        <v>0</v>
      </c>
      <c r="K96" s="59" t="e">
        <f t="shared" si="10"/>
        <v>#REF!</v>
      </c>
      <c r="L96" s="58" t="e">
        <f t="shared" si="11"/>
        <v>#REF!</v>
      </c>
      <c r="M96" s="58" t="e">
        <f t="shared" si="12"/>
        <v>#REF!</v>
      </c>
      <c r="N96" s="1"/>
      <c r="O96" s="1" t="e">
        <f t="shared" si="13"/>
        <v>#REF!</v>
      </c>
      <c r="P96" s="1"/>
      <c r="Q96" s="1" t="e">
        <f t="shared" si="14"/>
        <v>#REF!</v>
      </c>
      <c r="R96" s="1" t="e">
        <f t="shared" si="15"/>
        <v>#REF!</v>
      </c>
      <c r="S96" s="1" t="e">
        <f t="shared" si="16"/>
        <v>#REF!</v>
      </c>
      <c r="T96" s="1" t="e">
        <f t="shared" si="17"/>
        <v>#REF!</v>
      </c>
      <c r="U96" s="1"/>
    </row>
    <row r="97" spans="1:21" s="15" customFormat="1" ht="12.75" customHeight="1" x14ac:dyDescent="0.2">
      <c r="A97" s="46"/>
      <c r="B97" s="14">
        <v>5621</v>
      </c>
      <c r="C97" s="13" t="s">
        <v>107</v>
      </c>
      <c r="D97" s="13" t="e">
        <f>VLOOKUP(B97,#REF!,7,FALSE)</f>
        <v>#REF!</v>
      </c>
      <c r="E97" s="57" t="e">
        <f>VLOOKUP(B97,#REF!,5,FALSE)</f>
        <v>#REF!</v>
      </c>
      <c r="F97" s="58">
        <f>IFERROR(VLOOKUP(B97,#REF!,7,FALSE),0)</f>
        <v>0</v>
      </c>
      <c r="G97" s="58">
        <f>IFERROR(VLOOKUP(B97,#REF!,3,FALSE),0)</f>
        <v>0</v>
      </c>
      <c r="H97" s="58"/>
      <c r="I97" s="58"/>
      <c r="J97" s="58">
        <f t="shared" si="9"/>
        <v>0</v>
      </c>
      <c r="K97" s="59" t="e">
        <f t="shared" si="10"/>
        <v>#REF!</v>
      </c>
      <c r="L97" s="58" t="e">
        <f t="shared" si="11"/>
        <v>#REF!</v>
      </c>
      <c r="M97" s="58" t="e">
        <f t="shared" si="12"/>
        <v>#REF!</v>
      </c>
      <c r="N97" s="1"/>
      <c r="O97" s="1" t="e">
        <f t="shared" si="13"/>
        <v>#REF!</v>
      </c>
      <c r="P97" s="1"/>
      <c r="Q97" s="1" t="e">
        <f t="shared" si="14"/>
        <v>#REF!</v>
      </c>
      <c r="R97" s="1" t="e">
        <f t="shared" si="15"/>
        <v>#REF!</v>
      </c>
      <c r="S97" s="1" t="e">
        <f t="shared" si="16"/>
        <v>#REF!</v>
      </c>
      <c r="T97" s="1" t="e">
        <f t="shared" si="17"/>
        <v>#REF!</v>
      </c>
      <c r="U97" s="1"/>
    </row>
    <row r="98" spans="1:21" s="15" customFormat="1" ht="12.75" customHeight="1" x14ac:dyDescent="0.2">
      <c r="A98" s="46"/>
      <c r="B98" s="14">
        <v>5516</v>
      </c>
      <c r="C98" s="13" t="s">
        <v>39</v>
      </c>
      <c r="D98" s="13" t="e">
        <f>VLOOKUP(B98,#REF!,7,FALSE)</f>
        <v>#REF!</v>
      </c>
      <c r="E98" s="57" t="e">
        <f>VLOOKUP(B98,#REF!,5,FALSE)</f>
        <v>#REF!</v>
      </c>
      <c r="F98" s="58">
        <f>IFERROR(VLOOKUP(B98,#REF!,7,FALSE),0)</f>
        <v>0</v>
      </c>
      <c r="G98" s="58">
        <f>IFERROR(VLOOKUP(B98,#REF!,3,FALSE),0)</f>
        <v>0</v>
      </c>
      <c r="H98" s="58"/>
      <c r="I98" s="58"/>
      <c r="J98" s="58">
        <f t="shared" si="9"/>
        <v>0</v>
      </c>
      <c r="K98" s="59" t="e">
        <f t="shared" si="10"/>
        <v>#REF!</v>
      </c>
      <c r="L98" s="58" t="e">
        <f t="shared" si="11"/>
        <v>#REF!</v>
      </c>
      <c r="M98" s="58" t="e">
        <f t="shared" si="12"/>
        <v>#REF!</v>
      </c>
      <c r="N98" s="1"/>
      <c r="O98" s="1" t="e">
        <f t="shared" si="13"/>
        <v>#REF!</v>
      </c>
      <c r="P98" s="1"/>
      <c r="Q98" s="1" t="e">
        <f t="shared" si="14"/>
        <v>#REF!</v>
      </c>
      <c r="R98" s="1" t="e">
        <f t="shared" si="15"/>
        <v>#REF!</v>
      </c>
      <c r="S98" s="1" t="e">
        <f t="shared" si="16"/>
        <v>#REF!</v>
      </c>
      <c r="T98" s="1" t="e">
        <f t="shared" si="17"/>
        <v>#REF!</v>
      </c>
      <c r="U98" s="1"/>
    </row>
    <row r="99" spans="1:21" s="15" customFormat="1" ht="12.75" customHeight="1" x14ac:dyDescent="0.2">
      <c r="A99" s="46"/>
      <c r="B99" s="14">
        <v>5654</v>
      </c>
      <c r="C99" s="13" t="s">
        <v>326</v>
      </c>
      <c r="D99" s="13" t="e">
        <f>VLOOKUP(B99,#REF!,7,FALSE)</f>
        <v>#REF!</v>
      </c>
      <c r="E99" s="57" t="e">
        <f>VLOOKUP(B99,#REF!,5,FALSE)</f>
        <v>#REF!</v>
      </c>
      <c r="F99" s="58">
        <f>IFERROR(VLOOKUP(B99,#REF!,7,FALSE),0)</f>
        <v>0</v>
      </c>
      <c r="G99" s="58">
        <f>IFERROR(VLOOKUP(B99,#REF!,3,FALSE),0)</f>
        <v>0</v>
      </c>
      <c r="H99" s="58"/>
      <c r="I99" s="58"/>
      <c r="J99" s="58">
        <f t="shared" si="9"/>
        <v>0</v>
      </c>
      <c r="K99" s="59" t="e">
        <f t="shared" si="10"/>
        <v>#REF!</v>
      </c>
      <c r="L99" s="58" t="e">
        <f t="shared" si="11"/>
        <v>#REF!</v>
      </c>
      <c r="M99" s="58" t="e">
        <f t="shared" si="12"/>
        <v>#REF!</v>
      </c>
      <c r="N99" s="1"/>
      <c r="O99" s="1" t="e">
        <f t="shared" si="13"/>
        <v>#REF!</v>
      </c>
      <c r="P99" s="1"/>
      <c r="Q99" s="1" t="e">
        <f t="shared" si="14"/>
        <v>#REF!</v>
      </c>
      <c r="R99" s="1" t="e">
        <f t="shared" si="15"/>
        <v>#REF!</v>
      </c>
      <c r="S99" s="1" t="e">
        <f t="shared" si="16"/>
        <v>#REF!</v>
      </c>
      <c r="T99" s="1" t="e">
        <f t="shared" si="17"/>
        <v>#REF!</v>
      </c>
      <c r="U99" s="1"/>
    </row>
    <row r="100" spans="1:21" s="15" customFormat="1" ht="12.75" customHeight="1" x14ac:dyDescent="0.2">
      <c r="A100" s="46"/>
      <c r="B100" s="14">
        <v>5939</v>
      </c>
      <c r="C100" s="13" t="s">
        <v>60</v>
      </c>
      <c r="D100" s="13" t="e">
        <f>VLOOKUP(B100,#REF!,7,FALSE)</f>
        <v>#REF!</v>
      </c>
      <c r="E100" s="57" t="e">
        <f>VLOOKUP(B100,#REF!,5,FALSE)</f>
        <v>#REF!</v>
      </c>
      <c r="F100" s="58">
        <f>IFERROR(VLOOKUP(B100,#REF!,7,FALSE),0)</f>
        <v>0</v>
      </c>
      <c r="G100" s="58">
        <f>IFERROR(VLOOKUP(B100,#REF!,3,FALSE),0)</f>
        <v>0</v>
      </c>
      <c r="H100" s="58"/>
      <c r="I100" s="58"/>
      <c r="J100" s="58">
        <f t="shared" si="9"/>
        <v>0</v>
      </c>
      <c r="K100" s="59" t="e">
        <f t="shared" si="10"/>
        <v>#REF!</v>
      </c>
      <c r="L100" s="58" t="e">
        <f t="shared" si="11"/>
        <v>#REF!</v>
      </c>
      <c r="M100" s="58" t="e">
        <f t="shared" si="12"/>
        <v>#REF!</v>
      </c>
      <c r="N100" s="1"/>
      <c r="O100" s="1" t="e">
        <f t="shared" si="13"/>
        <v>#REF!</v>
      </c>
      <c r="P100" s="1"/>
      <c r="Q100" s="1" t="e">
        <f t="shared" si="14"/>
        <v>#REF!</v>
      </c>
      <c r="R100" s="1" t="e">
        <f t="shared" si="15"/>
        <v>#REF!</v>
      </c>
      <c r="S100" s="1" t="e">
        <f t="shared" si="16"/>
        <v>#REF!</v>
      </c>
      <c r="T100" s="1" t="e">
        <f t="shared" si="17"/>
        <v>#REF!</v>
      </c>
      <c r="U100" s="1"/>
    </row>
    <row r="101" spans="1:21" s="15" customFormat="1" ht="12.75" customHeight="1" x14ac:dyDescent="0.2">
      <c r="A101" s="46"/>
      <c r="B101" s="14">
        <v>5705</v>
      </c>
      <c r="C101" s="13" t="s">
        <v>128</v>
      </c>
      <c r="D101" s="13" t="e">
        <f>VLOOKUP(B101,#REF!,7,FALSE)</f>
        <v>#REF!</v>
      </c>
      <c r="E101" s="57" t="e">
        <f>VLOOKUP(B101,#REF!,5,FALSE)</f>
        <v>#REF!</v>
      </c>
      <c r="F101" s="58">
        <f>IFERROR(VLOOKUP(B101,#REF!,7,FALSE),0)</f>
        <v>0</v>
      </c>
      <c r="G101" s="58">
        <f>IFERROR(VLOOKUP(B101,#REF!,3,FALSE),0)</f>
        <v>0</v>
      </c>
      <c r="H101" s="58"/>
      <c r="I101" s="58"/>
      <c r="J101" s="58">
        <f t="shared" si="9"/>
        <v>0</v>
      </c>
      <c r="K101" s="59" t="e">
        <f t="shared" si="10"/>
        <v>#REF!</v>
      </c>
      <c r="L101" s="58" t="e">
        <f t="shared" si="11"/>
        <v>#REF!</v>
      </c>
      <c r="M101" s="58" t="e">
        <f t="shared" si="12"/>
        <v>#REF!</v>
      </c>
      <c r="N101" s="1"/>
      <c r="O101" s="1" t="e">
        <f t="shared" si="13"/>
        <v>#REF!</v>
      </c>
      <c r="P101" s="1"/>
      <c r="Q101" s="1" t="e">
        <f t="shared" si="14"/>
        <v>#REF!</v>
      </c>
      <c r="R101" s="1" t="e">
        <f t="shared" si="15"/>
        <v>#REF!</v>
      </c>
      <c r="S101" s="1" t="e">
        <f t="shared" si="16"/>
        <v>#REF!</v>
      </c>
      <c r="T101" s="1" t="e">
        <f t="shared" si="17"/>
        <v>#REF!</v>
      </c>
      <c r="U101" s="1"/>
    </row>
    <row r="102" spans="1:21" s="15" customFormat="1" ht="12.75" customHeight="1" x14ac:dyDescent="0.2">
      <c r="A102" s="46"/>
      <c r="B102" s="14">
        <v>5766</v>
      </c>
      <c r="C102" s="13" t="s">
        <v>324</v>
      </c>
      <c r="D102" s="13" t="e">
        <f>VLOOKUP(B102,#REF!,7,FALSE)</f>
        <v>#REF!</v>
      </c>
      <c r="E102" s="57" t="e">
        <f>VLOOKUP(B102,#REF!,5,FALSE)</f>
        <v>#REF!</v>
      </c>
      <c r="F102" s="58">
        <f>IFERROR(VLOOKUP(B102,#REF!,7,FALSE),0)</f>
        <v>0</v>
      </c>
      <c r="G102" s="58">
        <f>IFERROR(VLOOKUP(B102,#REF!,3,FALSE),0)</f>
        <v>0</v>
      </c>
      <c r="H102" s="58"/>
      <c r="I102" s="58"/>
      <c r="J102" s="58">
        <f t="shared" si="9"/>
        <v>0</v>
      </c>
      <c r="K102" s="59" t="e">
        <f t="shared" si="10"/>
        <v>#REF!</v>
      </c>
      <c r="L102" s="58" t="e">
        <f t="shared" si="11"/>
        <v>#REF!</v>
      </c>
      <c r="M102" s="58" t="e">
        <f t="shared" si="12"/>
        <v>#REF!</v>
      </c>
      <c r="N102" s="1"/>
      <c r="O102" s="1" t="e">
        <f t="shared" si="13"/>
        <v>#REF!</v>
      </c>
      <c r="P102" s="1"/>
      <c r="Q102" s="1" t="e">
        <f t="shared" si="14"/>
        <v>#REF!</v>
      </c>
      <c r="R102" s="1" t="e">
        <f t="shared" si="15"/>
        <v>#REF!</v>
      </c>
      <c r="S102" s="1" t="e">
        <f t="shared" si="16"/>
        <v>#REF!</v>
      </c>
      <c r="T102" s="1" t="e">
        <f t="shared" si="17"/>
        <v>#REF!</v>
      </c>
      <c r="U102" s="1"/>
    </row>
    <row r="103" spans="1:21" s="15" customFormat="1" ht="12.75" customHeight="1" x14ac:dyDescent="0.2">
      <c r="A103" s="46"/>
      <c r="B103" s="14">
        <v>5631</v>
      </c>
      <c r="C103" s="13" t="s">
        <v>177</v>
      </c>
      <c r="D103" s="13" t="e">
        <f>VLOOKUP(B103,#REF!,7,FALSE)</f>
        <v>#REF!</v>
      </c>
      <c r="E103" s="57" t="e">
        <f>VLOOKUP(B103,#REF!,5,FALSE)</f>
        <v>#REF!</v>
      </c>
      <c r="F103" s="58">
        <f>IFERROR(VLOOKUP(B103,#REF!,7,FALSE),0)</f>
        <v>0</v>
      </c>
      <c r="G103" s="58">
        <f>IFERROR(VLOOKUP(B103,#REF!,3,FALSE),0)</f>
        <v>0</v>
      </c>
      <c r="H103" s="58"/>
      <c r="I103" s="58"/>
      <c r="J103" s="58">
        <f t="shared" si="9"/>
        <v>0</v>
      </c>
      <c r="K103" s="59" t="e">
        <f t="shared" si="10"/>
        <v>#REF!</v>
      </c>
      <c r="L103" s="58" t="e">
        <f t="shared" si="11"/>
        <v>#REF!</v>
      </c>
      <c r="M103" s="58" t="e">
        <f t="shared" si="12"/>
        <v>#REF!</v>
      </c>
      <c r="N103" s="1"/>
      <c r="O103" s="1" t="e">
        <f t="shared" si="13"/>
        <v>#REF!</v>
      </c>
      <c r="P103" s="1"/>
      <c r="Q103" s="1" t="e">
        <f t="shared" si="14"/>
        <v>#REF!</v>
      </c>
      <c r="R103" s="1" t="e">
        <f t="shared" si="15"/>
        <v>#REF!</v>
      </c>
      <c r="S103" s="1" t="e">
        <f t="shared" si="16"/>
        <v>#REF!</v>
      </c>
      <c r="T103" s="1" t="e">
        <f t="shared" si="17"/>
        <v>#REF!</v>
      </c>
      <c r="U103" s="1"/>
    </row>
    <row r="104" spans="1:21" s="15" customFormat="1" ht="12.75" customHeight="1" x14ac:dyDescent="0.2">
      <c r="A104" s="46"/>
      <c r="B104" s="14">
        <v>5428</v>
      </c>
      <c r="C104" s="13" t="s">
        <v>35</v>
      </c>
      <c r="D104" s="13" t="e">
        <f>VLOOKUP(B104,#REF!,7,FALSE)</f>
        <v>#REF!</v>
      </c>
      <c r="E104" s="57" t="e">
        <f>VLOOKUP(B104,#REF!,5,FALSE)</f>
        <v>#REF!</v>
      </c>
      <c r="F104" s="58">
        <f>IFERROR(VLOOKUP(B104,#REF!,7,FALSE),0)</f>
        <v>0</v>
      </c>
      <c r="G104" s="58">
        <f>IFERROR(VLOOKUP(B104,#REF!,3,FALSE),0)</f>
        <v>0</v>
      </c>
      <c r="H104" s="58"/>
      <c r="I104" s="58"/>
      <c r="J104" s="58">
        <f t="shared" si="9"/>
        <v>0</v>
      </c>
      <c r="K104" s="59" t="e">
        <f t="shared" si="10"/>
        <v>#REF!</v>
      </c>
      <c r="L104" s="58" t="e">
        <f t="shared" si="11"/>
        <v>#REF!</v>
      </c>
      <c r="M104" s="58" t="e">
        <f t="shared" si="12"/>
        <v>#REF!</v>
      </c>
      <c r="N104" s="1"/>
      <c r="O104" s="1" t="e">
        <f t="shared" si="13"/>
        <v>#REF!</v>
      </c>
      <c r="P104" s="1"/>
      <c r="Q104" s="1" t="e">
        <f t="shared" si="14"/>
        <v>#REF!</v>
      </c>
      <c r="R104" s="1" t="e">
        <f t="shared" si="15"/>
        <v>#REF!</v>
      </c>
      <c r="S104" s="1" t="e">
        <f t="shared" si="16"/>
        <v>#REF!</v>
      </c>
      <c r="T104" s="1" t="e">
        <f t="shared" si="17"/>
        <v>#REF!</v>
      </c>
      <c r="U104" s="1"/>
    </row>
    <row r="105" spans="1:21" s="15" customFormat="1" ht="12.75" customHeight="1" x14ac:dyDescent="0.2">
      <c r="A105" s="46"/>
      <c r="B105" s="14">
        <v>5406</v>
      </c>
      <c r="C105" s="13" t="s">
        <v>218</v>
      </c>
      <c r="D105" s="13" t="e">
        <f>VLOOKUP(B105,#REF!,7,FALSE)</f>
        <v>#REF!</v>
      </c>
      <c r="E105" s="57" t="e">
        <f>VLOOKUP(B105,#REF!,5,FALSE)</f>
        <v>#REF!</v>
      </c>
      <c r="F105" s="58">
        <f>IFERROR(VLOOKUP(B105,#REF!,7,FALSE),0)</f>
        <v>0</v>
      </c>
      <c r="G105" s="58">
        <f>IFERROR(VLOOKUP(B105,#REF!,3,FALSE),0)</f>
        <v>0</v>
      </c>
      <c r="H105" s="58"/>
      <c r="I105" s="58"/>
      <c r="J105" s="58">
        <f t="shared" si="9"/>
        <v>0</v>
      </c>
      <c r="K105" s="59" t="e">
        <f t="shared" si="10"/>
        <v>#REF!</v>
      </c>
      <c r="L105" s="58" t="e">
        <f t="shared" si="11"/>
        <v>#REF!</v>
      </c>
      <c r="M105" s="58" t="e">
        <f t="shared" si="12"/>
        <v>#REF!</v>
      </c>
      <c r="N105" s="1"/>
      <c r="O105" s="1" t="e">
        <f t="shared" si="13"/>
        <v>#REF!</v>
      </c>
      <c r="P105" s="1"/>
      <c r="Q105" s="1" t="e">
        <f t="shared" si="14"/>
        <v>#REF!</v>
      </c>
      <c r="R105" s="1" t="e">
        <f t="shared" si="15"/>
        <v>#REF!</v>
      </c>
      <c r="S105" s="1" t="e">
        <f t="shared" si="16"/>
        <v>#REF!</v>
      </c>
      <c r="T105" s="1" t="e">
        <f t="shared" si="17"/>
        <v>#REF!</v>
      </c>
      <c r="U105" s="1"/>
    </row>
    <row r="106" spans="1:21" s="15" customFormat="1" ht="12.75" customHeight="1" x14ac:dyDescent="0.2">
      <c r="A106" s="46"/>
      <c r="B106" s="14">
        <v>5714</v>
      </c>
      <c r="C106" s="13" t="s">
        <v>168</v>
      </c>
      <c r="D106" s="13" t="e">
        <f>VLOOKUP(B106,#REF!,7,FALSE)</f>
        <v>#REF!</v>
      </c>
      <c r="E106" s="57" t="e">
        <f>VLOOKUP(B106,#REF!,5,FALSE)</f>
        <v>#REF!</v>
      </c>
      <c r="F106" s="58">
        <f>IFERROR(VLOOKUP(B106,#REF!,7,FALSE),0)</f>
        <v>0</v>
      </c>
      <c r="G106" s="58">
        <f>IFERROR(VLOOKUP(B106,#REF!,3,FALSE),0)</f>
        <v>0</v>
      </c>
      <c r="H106" s="58"/>
      <c r="I106" s="58"/>
      <c r="J106" s="58">
        <f t="shared" si="9"/>
        <v>0</v>
      </c>
      <c r="K106" s="59" t="e">
        <f t="shared" si="10"/>
        <v>#REF!</v>
      </c>
      <c r="L106" s="58" t="e">
        <f t="shared" si="11"/>
        <v>#REF!</v>
      </c>
      <c r="M106" s="58" t="e">
        <f t="shared" si="12"/>
        <v>#REF!</v>
      </c>
      <c r="N106" s="1"/>
      <c r="O106" s="1" t="e">
        <f t="shared" si="13"/>
        <v>#REF!</v>
      </c>
      <c r="P106" s="1"/>
      <c r="Q106" s="1" t="e">
        <f t="shared" si="14"/>
        <v>#REF!</v>
      </c>
      <c r="R106" s="1" t="e">
        <f t="shared" si="15"/>
        <v>#REF!</v>
      </c>
      <c r="S106" s="1" t="e">
        <f t="shared" si="16"/>
        <v>#REF!</v>
      </c>
      <c r="T106" s="1" t="e">
        <f t="shared" si="17"/>
        <v>#REF!</v>
      </c>
      <c r="U106" s="1"/>
    </row>
    <row r="107" spans="1:21" s="15" customFormat="1" ht="12.75" customHeight="1" x14ac:dyDescent="0.2">
      <c r="A107" s="46"/>
      <c r="B107" s="14">
        <v>5643</v>
      </c>
      <c r="C107" s="13" t="s">
        <v>76</v>
      </c>
      <c r="D107" s="13" t="e">
        <f>VLOOKUP(B107,#REF!,7,FALSE)</f>
        <v>#REF!</v>
      </c>
      <c r="E107" s="57" t="e">
        <f>VLOOKUP(B107,#REF!,5,FALSE)</f>
        <v>#REF!</v>
      </c>
      <c r="F107" s="58">
        <f>IFERROR(VLOOKUP(B107,#REF!,7,FALSE),0)</f>
        <v>0</v>
      </c>
      <c r="G107" s="58">
        <f>IFERROR(VLOOKUP(B107,#REF!,3,FALSE),0)</f>
        <v>0</v>
      </c>
      <c r="H107" s="58"/>
      <c r="I107" s="58"/>
      <c r="J107" s="58">
        <f t="shared" si="9"/>
        <v>0</v>
      </c>
      <c r="K107" s="59" t="e">
        <f t="shared" si="10"/>
        <v>#REF!</v>
      </c>
      <c r="L107" s="58" t="e">
        <f t="shared" si="11"/>
        <v>#REF!</v>
      </c>
      <c r="M107" s="58" t="e">
        <f t="shared" si="12"/>
        <v>#REF!</v>
      </c>
      <c r="N107" s="1"/>
      <c r="O107" s="1" t="e">
        <f t="shared" si="13"/>
        <v>#REF!</v>
      </c>
      <c r="P107" s="1"/>
      <c r="Q107" s="1" t="e">
        <f t="shared" si="14"/>
        <v>#REF!</v>
      </c>
      <c r="R107" s="1" t="e">
        <f t="shared" si="15"/>
        <v>#REF!</v>
      </c>
      <c r="S107" s="1" t="e">
        <f t="shared" si="16"/>
        <v>#REF!</v>
      </c>
      <c r="T107" s="1" t="e">
        <f t="shared" si="17"/>
        <v>#REF!</v>
      </c>
      <c r="U107" s="1"/>
    </row>
    <row r="108" spans="1:21" s="15" customFormat="1" ht="12.75" customHeight="1" x14ac:dyDescent="0.2">
      <c r="A108" s="46"/>
      <c r="B108" s="14">
        <v>5426</v>
      </c>
      <c r="C108" s="13" t="s">
        <v>132</v>
      </c>
      <c r="D108" s="13" t="e">
        <f>VLOOKUP(B108,#REF!,7,FALSE)</f>
        <v>#REF!</v>
      </c>
      <c r="E108" s="57" t="e">
        <f>VLOOKUP(B108,#REF!,5,FALSE)</f>
        <v>#REF!</v>
      </c>
      <c r="F108" s="58">
        <f>IFERROR(VLOOKUP(B108,#REF!,7,FALSE),0)</f>
        <v>0</v>
      </c>
      <c r="G108" s="58">
        <f>IFERROR(VLOOKUP(B108,#REF!,3,FALSE),0)</f>
        <v>0</v>
      </c>
      <c r="H108" s="58"/>
      <c r="I108" s="58"/>
      <c r="J108" s="58">
        <f t="shared" si="9"/>
        <v>0</v>
      </c>
      <c r="K108" s="59" t="e">
        <f t="shared" si="10"/>
        <v>#REF!</v>
      </c>
      <c r="L108" s="58" t="e">
        <f t="shared" si="11"/>
        <v>#REF!</v>
      </c>
      <c r="M108" s="58" t="e">
        <f t="shared" si="12"/>
        <v>#REF!</v>
      </c>
      <c r="N108" s="1"/>
      <c r="O108" s="1" t="e">
        <f t="shared" si="13"/>
        <v>#REF!</v>
      </c>
      <c r="P108" s="1"/>
      <c r="Q108" s="1" t="e">
        <f t="shared" si="14"/>
        <v>#REF!</v>
      </c>
      <c r="R108" s="1" t="e">
        <f t="shared" si="15"/>
        <v>#REF!</v>
      </c>
      <c r="S108" s="1" t="e">
        <f t="shared" si="16"/>
        <v>#REF!</v>
      </c>
      <c r="T108" s="1" t="e">
        <f t="shared" si="17"/>
        <v>#REF!</v>
      </c>
      <c r="U108" s="1"/>
    </row>
    <row r="109" spans="1:21" s="15" customFormat="1" ht="12.75" customHeight="1" x14ac:dyDescent="0.2">
      <c r="A109" s="46"/>
      <c r="B109" s="14">
        <v>5873</v>
      </c>
      <c r="C109" s="13" t="s">
        <v>220</v>
      </c>
      <c r="D109" s="13" t="e">
        <f>VLOOKUP(B109,#REF!,7,FALSE)</f>
        <v>#REF!</v>
      </c>
      <c r="E109" s="57" t="e">
        <f>VLOOKUP(B109,#REF!,5,FALSE)</f>
        <v>#REF!</v>
      </c>
      <c r="F109" s="58">
        <f>IFERROR(VLOOKUP(B109,#REF!,7,FALSE),0)</f>
        <v>0</v>
      </c>
      <c r="G109" s="58">
        <f>IFERROR(VLOOKUP(B109,#REF!,3,FALSE),0)</f>
        <v>0</v>
      </c>
      <c r="H109" s="58"/>
      <c r="I109" s="58"/>
      <c r="J109" s="58">
        <f t="shared" si="9"/>
        <v>0</v>
      </c>
      <c r="K109" s="59" t="e">
        <f t="shared" si="10"/>
        <v>#REF!</v>
      </c>
      <c r="L109" s="58" t="e">
        <f t="shared" si="11"/>
        <v>#REF!</v>
      </c>
      <c r="M109" s="58" t="e">
        <f t="shared" si="12"/>
        <v>#REF!</v>
      </c>
      <c r="N109" s="1"/>
      <c r="O109" s="1" t="e">
        <f t="shared" si="13"/>
        <v>#REF!</v>
      </c>
      <c r="P109" s="1"/>
      <c r="Q109" s="1" t="e">
        <f t="shared" si="14"/>
        <v>#REF!</v>
      </c>
      <c r="R109" s="1" t="e">
        <f t="shared" si="15"/>
        <v>#REF!</v>
      </c>
      <c r="S109" s="1" t="e">
        <f t="shared" si="16"/>
        <v>#REF!</v>
      </c>
      <c r="T109" s="1" t="e">
        <f t="shared" si="17"/>
        <v>#REF!</v>
      </c>
      <c r="U109" s="1"/>
    </row>
    <row r="110" spans="1:21" s="15" customFormat="1" ht="12.75" customHeight="1" x14ac:dyDescent="0.2">
      <c r="A110" s="46"/>
      <c r="B110" s="14">
        <v>5646</v>
      </c>
      <c r="C110" s="13" t="s">
        <v>81</v>
      </c>
      <c r="D110" s="13" t="e">
        <f>VLOOKUP(B110,#REF!,7,FALSE)</f>
        <v>#REF!</v>
      </c>
      <c r="E110" s="57" t="e">
        <f>VLOOKUP(B110,#REF!,5,FALSE)</f>
        <v>#REF!</v>
      </c>
      <c r="F110" s="58">
        <f>IFERROR(VLOOKUP(B110,#REF!,7,FALSE),0)</f>
        <v>0</v>
      </c>
      <c r="G110" s="58">
        <f>IFERROR(VLOOKUP(B110,#REF!,3,FALSE),0)</f>
        <v>0</v>
      </c>
      <c r="H110" s="58"/>
      <c r="I110" s="58"/>
      <c r="J110" s="58">
        <f t="shared" si="9"/>
        <v>0</v>
      </c>
      <c r="K110" s="59" t="e">
        <f t="shared" si="10"/>
        <v>#REF!</v>
      </c>
      <c r="L110" s="58" t="e">
        <f t="shared" si="11"/>
        <v>#REF!</v>
      </c>
      <c r="M110" s="58" t="e">
        <f t="shared" si="12"/>
        <v>#REF!</v>
      </c>
      <c r="N110" s="1"/>
      <c r="O110" s="1" t="e">
        <f t="shared" si="13"/>
        <v>#REF!</v>
      </c>
      <c r="P110" s="1"/>
      <c r="Q110" s="1" t="e">
        <f t="shared" si="14"/>
        <v>#REF!</v>
      </c>
      <c r="R110" s="1" t="e">
        <f t="shared" si="15"/>
        <v>#REF!</v>
      </c>
      <c r="S110" s="1" t="e">
        <f t="shared" si="16"/>
        <v>#REF!</v>
      </c>
      <c r="T110" s="1" t="e">
        <f t="shared" si="17"/>
        <v>#REF!</v>
      </c>
      <c r="U110" s="1"/>
    </row>
    <row r="111" spans="1:21" s="15" customFormat="1" ht="12.75" customHeight="1" x14ac:dyDescent="0.2">
      <c r="A111" s="46"/>
      <c r="B111" s="14">
        <v>5458</v>
      </c>
      <c r="C111" s="13" t="s">
        <v>190</v>
      </c>
      <c r="D111" s="13" t="e">
        <f>VLOOKUP(B111,#REF!,7,FALSE)</f>
        <v>#REF!</v>
      </c>
      <c r="E111" s="57" t="e">
        <f>VLOOKUP(B111,#REF!,5,FALSE)</f>
        <v>#REF!</v>
      </c>
      <c r="F111" s="58">
        <f>IFERROR(VLOOKUP(B111,#REF!,7,FALSE),0)</f>
        <v>0</v>
      </c>
      <c r="G111" s="58">
        <f>IFERROR(VLOOKUP(B111,#REF!,3,FALSE),0)</f>
        <v>0</v>
      </c>
      <c r="H111" s="58"/>
      <c r="I111" s="58"/>
      <c r="J111" s="58">
        <f t="shared" si="9"/>
        <v>0</v>
      </c>
      <c r="K111" s="59" t="e">
        <f t="shared" si="10"/>
        <v>#REF!</v>
      </c>
      <c r="L111" s="58" t="e">
        <f t="shared" si="11"/>
        <v>#REF!</v>
      </c>
      <c r="M111" s="58" t="e">
        <f t="shared" si="12"/>
        <v>#REF!</v>
      </c>
      <c r="N111" s="1"/>
      <c r="O111" s="1" t="e">
        <f t="shared" si="13"/>
        <v>#REF!</v>
      </c>
      <c r="P111" s="1"/>
      <c r="Q111" s="1" t="e">
        <f t="shared" si="14"/>
        <v>#REF!</v>
      </c>
      <c r="R111" s="1" t="e">
        <f t="shared" si="15"/>
        <v>#REF!</v>
      </c>
      <c r="S111" s="1" t="e">
        <f t="shared" si="16"/>
        <v>#REF!</v>
      </c>
      <c r="T111" s="1" t="e">
        <f t="shared" si="17"/>
        <v>#REF!</v>
      </c>
      <c r="U111" s="1"/>
    </row>
    <row r="112" spans="1:21" s="15" customFormat="1" ht="12.75" customHeight="1" x14ac:dyDescent="0.2">
      <c r="A112" s="46"/>
      <c r="B112" s="14">
        <v>5741</v>
      </c>
      <c r="C112" s="13" t="s">
        <v>217</v>
      </c>
      <c r="D112" s="13" t="e">
        <f>VLOOKUP(B112,#REF!,7,FALSE)</f>
        <v>#REF!</v>
      </c>
      <c r="E112" s="57" t="e">
        <f>VLOOKUP(B112,#REF!,5,FALSE)</f>
        <v>#REF!</v>
      </c>
      <c r="F112" s="58">
        <f>IFERROR(VLOOKUP(B112,#REF!,7,FALSE),0)</f>
        <v>0</v>
      </c>
      <c r="G112" s="58">
        <f>IFERROR(VLOOKUP(B112,#REF!,3,FALSE),0)</f>
        <v>0</v>
      </c>
      <c r="H112" s="58"/>
      <c r="I112" s="58"/>
      <c r="J112" s="58">
        <f t="shared" si="9"/>
        <v>0</v>
      </c>
      <c r="K112" s="59" t="e">
        <f t="shared" si="10"/>
        <v>#REF!</v>
      </c>
      <c r="L112" s="58" t="e">
        <f t="shared" si="11"/>
        <v>#REF!</v>
      </c>
      <c r="M112" s="58" t="e">
        <f t="shared" si="12"/>
        <v>#REF!</v>
      </c>
      <c r="N112" s="1"/>
      <c r="O112" s="1" t="e">
        <f t="shared" si="13"/>
        <v>#REF!</v>
      </c>
      <c r="P112" s="1"/>
      <c r="Q112" s="1" t="e">
        <f t="shared" si="14"/>
        <v>#REF!</v>
      </c>
      <c r="R112" s="1" t="e">
        <f t="shared" si="15"/>
        <v>#REF!</v>
      </c>
      <c r="S112" s="1" t="e">
        <f t="shared" si="16"/>
        <v>#REF!</v>
      </c>
      <c r="T112" s="1" t="e">
        <f t="shared" si="17"/>
        <v>#REF!</v>
      </c>
      <c r="U112" s="1"/>
    </row>
    <row r="113" spans="1:21" s="15" customFormat="1" ht="12.75" customHeight="1" x14ac:dyDescent="0.2">
      <c r="A113" s="46"/>
      <c r="B113" s="14">
        <v>5857</v>
      </c>
      <c r="C113" s="13" t="s">
        <v>197</v>
      </c>
      <c r="D113" s="13" t="e">
        <f>VLOOKUP(B113,#REF!,7,FALSE)</f>
        <v>#REF!</v>
      </c>
      <c r="E113" s="57" t="e">
        <f>VLOOKUP(B113,#REF!,5,FALSE)</f>
        <v>#REF!</v>
      </c>
      <c r="F113" s="58">
        <f>IFERROR(VLOOKUP(B113,#REF!,7,FALSE),0)</f>
        <v>0</v>
      </c>
      <c r="G113" s="58">
        <f>IFERROR(VLOOKUP(B113,#REF!,3,FALSE),0)</f>
        <v>0</v>
      </c>
      <c r="H113" s="58"/>
      <c r="I113" s="58"/>
      <c r="J113" s="58">
        <f t="shared" si="9"/>
        <v>0</v>
      </c>
      <c r="K113" s="59" t="e">
        <f t="shared" si="10"/>
        <v>#REF!</v>
      </c>
      <c r="L113" s="58" t="e">
        <f t="shared" si="11"/>
        <v>#REF!</v>
      </c>
      <c r="M113" s="58" t="e">
        <f t="shared" si="12"/>
        <v>#REF!</v>
      </c>
      <c r="N113" s="1"/>
      <c r="O113" s="1" t="e">
        <f t="shared" si="13"/>
        <v>#REF!</v>
      </c>
      <c r="P113" s="1"/>
      <c r="Q113" s="1" t="e">
        <f t="shared" si="14"/>
        <v>#REF!</v>
      </c>
      <c r="R113" s="1" t="e">
        <f t="shared" si="15"/>
        <v>#REF!</v>
      </c>
      <c r="S113" s="1" t="e">
        <f t="shared" si="16"/>
        <v>#REF!</v>
      </c>
      <c r="T113" s="1" t="e">
        <f t="shared" si="17"/>
        <v>#REF!</v>
      </c>
      <c r="U113" s="1"/>
    </row>
    <row r="114" spans="1:21" s="15" customFormat="1" ht="12.75" customHeight="1" x14ac:dyDescent="0.2">
      <c r="A114" s="46"/>
      <c r="B114" s="14">
        <v>5798</v>
      </c>
      <c r="C114" s="13" t="s">
        <v>277</v>
      </c>
      <c r="D114" s="13" t="e">
        <f>VLOOKUP(B114,#REF!,7,FALSE)</f>
        <v>#REF!</v>
      </c>
      <c r="E114" s="57" t="e">
        <f>VLOOKUP(B114,#REF!,5,FALSE)</f>
        <v>#REF!</v>
      </c>
      <c r="F114" s="58">
        <f>IFERROR(VLOOKUP(B114,#REF!,7,FALSE),0)</f>
        <v>0</v>
      </c>
      <c r="G114" s="58">
        <f>IFERROR(VLOOKUP(B114,#REF!,3,FALSE),0)</f>
        <v>0</v>
      </c>
      <c r="H114" s="58"/>
      <c r="I114" s="58"/>
      <c r="J114" s="58">
        <f t="shared" si="9"/>
        <v>0</v>
      </c>
      <c r="K114" s="59" t="e">
        <f t="shared" si="10"/>
        <v>#REF!</v>
      </c>
      <c r="L114" s="58" t="e">
        <f t="shared" si="11"/>
        <v>#REF!</v>
      </c>
      <c r="M114" s="58" t="e">
        <f t="shared" si="12"/>
        <v>#REF!</v>
      </c>
      <c r="N114" s="1"/>
      <c r="O114" s="1" t="e">
        <f t="shared" si="13"/>
        <v>#REF!</v>
      </c>
      <c r="P114" s="1"/>
      <c r="Q114" s="1" t="e">
        <f t="shared" si="14"/>
        <v>#REF!</v>
      </c>
      <c r="R114" s="1" t="e">
        <f t="shared" si="15"/>
        <v>#REF!</v>
      </c>
      <c r="S114" s="1" t="e">
        <f t="shared" si="16"/>
        <v>#REF!</v>
      </c>
      <c r="T114" s="1" t="e">
        <f t="shared" si="17"/>
        <v>#REF!</v>
      </c>
      <c r="U114" s="1"/>
    </row>
    <row r="115" spans="1:21" s="15" customFormat="1" ht="12.75" customHeight="1" x14ac:dyDescent="0.2">
      <c r="A115" s="46"/>
      <c r="B115" s="14">
        <v>5495</v>
      </c>
      <c r="C115" s="13" t="s">
        <v>52</v>
      </c>
      <c r="D115" s="13" t="e">
        <f>VLOOKUP(B115,#REF!,7,FALSE)</f>
        <v>#REF!</v>
      </c>
      <c r="E115" s="57" t="e">
        <f>VLOOKUP(B115,#REF!,5,FALSE)</f>
        <v>#REF!</v>
      </c>
      <c r="F115" s="58">
        <f>IFERROR(VLOOKUP(B115,#REF!,7,FALSE),0)</f>
        <v>0</v>
      </c>
      <c r="G115" s="58">
        <f>IFERROR(VLOOKUP(B115,#REF!,3,FALSE),0)</f>
        <v>0</v>
      </c>
      <c r="H115" s="58"/>
      <c r="I115" s="58"/>
      <c r="J115" s="58">
        <f t="shared" si="9"/>
        <v>0</v>
      </c>
      <c r="K115" s="59" t="e">
        <f t="shared" si="10"/>
        <v>#REF!</v>
      </c>
      <c r="L115" s="58" t="e">
        <f t="shared" si="11"/>
        <v>#REF!</v>
      </c>
      <c r="M115" s="58" t="e">
        <f t="shared" si="12"/>
        <v>#REF!</v>
      </c>
      <c r="N115" s="1"/>
      <c r="O115" s="1" t="e">
        <f t="shared" si="13"/>
        <v>#REF!</v>
      </c>
      <c r="P115" s="1"/>
      <c r="Q115" s="1" t="e">
        <f t="shared" si="14"/>
        <v>#REF!</v>
      </c>
      <c r="R115" s="1" t="e">
        <f t="shared" si="15"/>
        <v>#REF!</v>
      </c>
      <c r="S115" s="1" t="e">
        <f t="shared" si="16"/>
        <v>#REF!</v>
      </c>
      <c r="T115" s="1" t="e">
        <f t="shared" si="17"/>
        <v>#REF!</v>
      </c>
      <c r="U115" s="1"/>
    </row>
    <row r="116" spans="1:21" s="15" customFormat="1" ht="12.75" customHeight="1" x14ac:dyDescent="0.2">
      <c r="A116" s="46"/>
      <c r="B116" s="14">
        <v>5553</v>
      </c>
      <c r="C116" s="13" t="s">
        <v>147</v>
      </c>
      <c r="D116" s="13" t="e">
        <f>VLOOKUP(B116,#REF!,7,FALSE)</f>
        <v>#REF!</v>
      </c>
      <c r="E116" s="57" t="e">
        <f>VLOOKUP(B116,#REF!,5,FALSE)</f>
        <v>#REF!</v>
      </c>
      <c r="F116" s="58">
        <f>IFERROR(VLOOKUP(B116,#REF!,7,FALSE),0)</f>
        <v>0</v>
      </c>
      <c r="G116" s="58">
        <f>IFERROR(VLOOKUP(B116,#REF!,3,FALSE),0)</f>
        <v>0</v>
      </c>
      <c r="H116" s="58"/>
      <c r="I116" s="58"/>
      <c r="J116" s="58">
        <f t="shared" si="9"/>
        <v>0</v>
      </c>
      <c r="K116" s="59" t="e">
        <f t="shared" si="10"/>
        <v>#REF!</v>
      </c>
      <c r="L116" s="58" t="e">
        <f t="shared" si="11"/>
        <v>#REF!</v>
      </c>
      <c r="M116" s="58" t="e">
        <f t="shared" si="12"/>
        <v>#REF!</v>
      </c>
      <c r="N116" s="1"/>
      <c r="O116" s="1" t="e">
        <f t="shared" si="13"/>
        <v>#REF!</v>
      </c>
      <c r="P116" s="1"/>
      <c r="Q116" s="1" t="e">
        <f t="shared" si="14"/>
        <v>#REF!</v>
      </c>
      <c r="R116" s="1" t="e">
        <f t="shared" si="15"/>
        <v>#REF!</v>
      </c>
      <c r="S116" s="1" t="e">
        <f t="shared" si="16"/>
        <v>#REF!</v>
      </c>
      <c r="T116" s="1" t="e">
        <f t="shared" si="17"/>
        <v>#REF!</v>
      </c>
      <c r="U116" s="1"/>
    </row>
    <row r="117" spans="1:21" s="15" customFormat="1" ht="12.75" customHeight="1" x14ac:dyDescent="0.2">
      <c r="A117" s="46"/>
      <c r="B117" s="14">
        <v>5613</v>
      </c>
      <c r="C117" s="13" t="s">
        <v>78</v>
      </c>
      <c r="D117" s="13" t="e">
        <f>VLOOKUP(B117,#REF!,7,FALSE)</f>
        <v>#REF!</v>
      </c>
      <c r="E117" s="57" t="e">
        <f>VLOOKUP(B117,#REF!,5,FALSE)</f>
        <v>#REF!</v>
      </c>
      <c r="F117" s="58">
        <f>IFERROR(VLOOKUP(B117,#REF!,7,FALSE),0)</f>
        <v>0</v>
      </c>
      <c r="G117" s="58">
        <f>IFERROR(VLOOKUP(B117,#REF!,3,FALSE),0)</f>
        <v>0</v>
      </c>
      <c r="H117" s="58"/>
      <c r="I117" s="58"/>
      <c r="J117" s="58">
        <f t="shared" si="9"/>
        <v>0</v>
      </c>
      <c r="K117" s="59" t="e">
        <f t="shared" si="10"/>
        <v>#REF!</v>
      </c>
      <c r="L117" s="58" t="e">
        <f t="shared" si="11"/>
        <v>#REF!</v>
      </c>
      <c r="M117" s="58" t="e">
        <f t="shared" si="12"/>
        <v>#REF!</v>
      </c>
      <c r="N117" s="1"/>
      <c r="O117" s="1" t="e">
        <f t="shared" si="13"/>
        <v>#REF!</v>
      </c>
      <c r="P117" s="1"/>
      <c r="Q117" s="1" t="e">
        <f t="shared" si="14"/>
        <v>#REF!</v>
      </c>
      <c r="R117" s="1" t="e">
        <f t="shared" si="15"/>
        <v>#REF!</v>
      </c>
      <c r="S117" s="1" t="e">
        <f t="shared" si="16"/>
        <v>#REF!</v>
      </c>
      <c r="T117" s="1" t="e">
        <f t="shared" si="17"/>
        <v>#REF!</v>
      </c>
      <c r="U117" s="1"/>
    </row>
    <row r="118" spans="1:21" s="15" customFormat="1" ht="12.75" customHeight="1" x14ac:dyDescent="0.2">
      <c r="A118" s="46"/>
      <c r="B118" s="14">
        <v>5749</v>
      </c>
      <c r="C118" s="13" t="s">
        <v>77</v>
      </c>
      <c r="D118" s="13" t="e">
        <f>VLOOKUP(B118,#REF!,7,FALSE)</f>
        <v>#REF!</v>
      </c>
      <c r="E118" s="57" t="e">
        <f>VLOOKUP(B118,#REF!,5,FALSE)</f>
        <v>#REF!</v>
      </c>
      <c r="F118" s="58">
        <f>IFERROR(VLOOKUP(B118,#REF!,7,FALSE),0)</f>
        <v>0</v>
      </c>
      <c r="G118" s="58">
        <f>IFERROR(VLOOKUP(B118,#REF!,3,FALSE),0)</f>
        <v>0</v>
      </c>
      <c r="H118" s="58"/>
      <c r="I118" s="58"/>
      <c r="J118" s="58">
        <f t="shared" si="9"/>
        <v>0</v>
      </c>
      <c r="K118" s="59" t="e">
        <f t="shared" si="10"/>
        <v>#REF!</v>
      </c>
      <c r="L118" s="58" t="e">
        <f t="shared" si="11"/>
        <v>#REF!</v>
      </c>
      <c r="M118" s="58" t="e">
        <f t="shared" si="12"/>
        <v>#REF!</v>
      </c>
      <c r="N118" s="1"/>
      <c r="O118" s="1" t="e">
        <f t="shared" si="13"/>
        <v>#REF!</v>
      </c>
      <c r="P118" s="1"/>
      <c r="Q118" s="1" t="e">
        <f t="shared" si="14"/>
        <v>#REF!</v>
      </c>
      <c r="R118" s="1" t="e">
        <f t="shared" si="15"/>
        <v>#REF!</v>
      </c>
      <c r="S118" s="1" t="e">
        <f t="shared" si="16"/>
        <v>#REF!</v>
      </c>
      <c r="T118" s="1" t="e">
        <f t="shared" si="17"/>
        <v>#REF!</v>
      </c>
      <c r="U118" s="1"/>
    </row>
    <row r="119" spans="1:21" s="15" customFormat="1" ht="12.75" customHeight="1" x14ac:dyDescent="0.2">
      <c r="A119" s="46"/>
      <c r="B119" s="14">
        <v>5861</v>
      </c>
      <c r="C119" s="13" t="s">
        <v>84</v>
      </c>
      <c r="D119" s="13" t="e">
        <f>VLOOKUP(B119,#REF!,7,FALSE)</f>
        <v>#REF!</v>
      </c>
      <c r="E119" s="57" t="e">
        <f>VLOOKUP(B119,#REF!,5,FALSE)</f>
        <v>#REF!</v>
      </c>
      <c r="F119" s="58">
        <f>IFERROR(VLOOKUP(B119,#REF!,7,FALSE),0)</f>
        <v>0</v>
      </c>
      <c r="G119" s="58">
        <f>IFERROR(VLOOKUP(B119,#REF!,3,FALSE),0)</f>
        <v>0</v>
      </c>
      <c r="H119" s="58"/>
      <c r="I119" s="58"/>
      <c r="J119" s="58">
        <f t="shared" si="9"/>
        <v>0</v>
      </c>
      <c r="K119" s="59" t="e">
        <f t="shared" si="10"/>
        <v>#REF!</v>
      </c>
      <c r="L119" s="58" t="e">
        <f t="shared" si="11"/>
        <v>#REF!</v>
      </c>
      <c r="M119" s="58" t="e">
        <f t="shared" si="12"/>
        <v>#REF!</v>
      </c>
      <c r="N119" s="1"/>
      <c r="O119" s="1" t="e">
        <f t="shared" si="13"/>
        <v>#REF!</v>
      </c>
      <c r="P119" s="1"/>
      <c r="Q119" s="1" t="e">
        <f t="shared" si="14"/>
        <v>#REF!</v>
      </c>
      <c r="R119" s="1" t="e">
        <f t="shared" si="15"/>
        <v>#REF!</v>
      </c>
      <c r="S119" s="1" t="e">
        <f t="shared" si="16"/>
        <v>#REF!</v>
      </c>
      <c r="T119" s="1" t="e">
        <f t="shared" si="17"/>
        <v>#REF!</v>
      </c>
      <c r="U119" s="1"/>
    </row>
    <row r="120" spans="1:21" s="15" customFormat="1" ht="12.75" customHeight="1" x14ac:dyDescent="0.2">
      <c r="A120" s="46"/>
      <c r="B120" s="14">
        <v>5860</v>
      </c>
      <c r="C120" s="13" t="s">
        <v>264</v>
      </c>
      <c r="D120" s="13" t="e">
        <f>VLOOKUP(B120,#REF!,7,FALSE)</f>
        <v>#REF!</v>
      </c>
      <c r="E120" s="57" t="e">
        <f>VLOOKUP(B120,#REF!,5,FALSE)</f>
        <v>#REF!</v>
      </c>
      <c r="F120" s="58">
        <f>IFERROR(VLOOKUP(B120,#REF!,7,FALSE),0)</f>
        <v>0</v>
      </c>
      <c r="G120" s="58">
        <f>IFERROR(VLOOKUP(B120,#REF!,3,FALSE),0)</f>
        <v>0</v>
      </c>
      <c r="H120" s="58"/>
      <c r="I120" s="58"/>
      <c r="J120" s="58">
        <f t="shared" si="9"/>
        <v>0</v>
      </c>
      <c r="K120" s="59" t="e">
        <f t="shared" si="10"/>
        <v>#REF!</v>
      </c>
      <c r="L120" s="58" t="e">
        <f t="shared" si="11"/>
        <v>#REF!</v>
      </c>
      <c r="M120" s="58" t="e">
        <f t="shared" si="12"/>
        <v>#REF!</v>
      </c>
      <c r="N120" s="1"/>
      <c r="O120" s="1" t="e">
        <f t="shared" si="13"/>
        <v>#REF!</v>
      </c>
      <c r="P120" s="1"/>
      <c r="Q120" s="1" t="e">
        <f t="shared" si="14"/>
        <v>#REF!</v>
      </c>
      <c r="R120" s="1" t="e">
        <f t="shared" si="15"/>
        <v>#REF!</v>
      </c>
      <c r="S120" s="1" t="e">
        <f t="shared" si="16"/>
        <v>#REF!</v>
      </c>
      <c r="T120" s="1" t="e">
        <f t="shared" si="17"/>
        <v>#REF!</v>
      </c>
      <c r="U120" s="1"/>
    </row>
    <row r="121" spans="1:21" s="15" customFormat="1" ht="12.75" customHeight="1" x14ac:dyDescent="0.2">
      <c r="A121" s="46"/>
      <c r="B121" s="14">
        <v>5745</v>
      </c>
      <c r="C121" s="13" t="s">
        <v>118</v>
      </c>
      <c r="D121" s="13" t="e">
        <f>VLOOKUP(B121,#REF!,7,FALSE)</f>
        <v>#REF!</v>
      </c>
      <c r="E121" s="57" t="e">
        <f>VLOOKUP(B121,#REF!,5,FALSE)</f>
        <v>#REF!</v>
      </c>
      <c r="F121" s="58">
        <f>IFERROR(VLOOKUP(B121,#REF!,7,FALSE),0)</f>
        <v>0</v>
      </c>
      <c r="G121" s="58">
        <f>IFERROR(VLOOKUP(B121,#REF!,3,FALSE),0)</f>
        <v>0</v>
      </c>
      <c r="H121" s="58"/>
      <c r="I121" s="58"/>
      <c r="J121" s="58">
        <f t="shared" si="9"/>
        <v>0</v>
      </c>
      <c r="K121" s="59" t="e">
        <f t="shared" si="10"/>
        <v>#REF!</v>
      </c>
      <c r="L121" s="58" t="e">
        <f t="shared" si="11"/>
        <v>#REF!</v>
      </c>
      <c r="M121" s="58" t="e">
        <f t="shared" si="12"/>
        <v>#REF!</v>
      </c>
      <c r="N121" s="1"/>
      <c r="O121" s="1" t="e">
        <f t="shared" si="13"/>
        <v>#REF!</v>
      </c>
      <c r="P121" s="1"/>
      <c r="Q121" s="1" t="e">
        <f t="shared" si="14"/>
        <v>#REF!</v>
      </c>
      <c r="R121" s="1" t="e">
        <f t="shared" si="15"/>
        <v>#REF!</v>
      </c>
      <c r="S121" s="1" t="e">
        <f t="shared" si="16"/>
        <v>#REF!</v>
      </c>
      <c r="T121" s="1" t="e">
        <f t="shared" si="17"/>
        <v>#REF!</v>
      </c>
      <c r="U121" s="1"/>
    </row>
    <row r="122" spans="1:21" s="15" customFormat="1" ht="12.75" customHeight="1" x14ac:dyDescent="0.2">
      <c r="A122" s="46"/>
      <c r="B122" s="14">
        <v>5530</v>
      </c>
      <c r="C122" s="13" t="s">
        <v>260</v>
      </c>
      <c r="D122" s="13" t="e">
        <f>VLOOKUP(B122,#REF!,7,FALSE)</f>
        <v>#REF!</v>
      </c>
      <c r="E122" s="57" t="e">
        <f>VLOOKUP(B122,#REF!,5,FALSE)</f>
        <v>#REF!</v>
      </c>
      <c r="F122" s="58">
        <f>IFERROR(VLOOKUP(B122,#REF!,7,FALSE),0)</f>
        <v>0</v>
      </c>
      <c r="G122" s="58">
        <f>IFERROR(VLOOKUP(B122,#REF!,3,FALSE),0)</f>
        <v>0</v>
      </c>
      <c r="H122" s="58"/>
      <c r="I122" s="58"/>
      <c r="J122" s="58">
        <f t="shared" si="9"/>
        <v>0</v>
      </c>
      <c r="K122" s="59" t="e">
        <f t="shared" si="10"/>
        <v>#REF!</v>
      </c>
      <c r="L122" s="58" t="e">
        <f t="shared" si="11"/>
        <v>#REF!</v>
      </c>
      <c r="M122" s="58" t="e">
        <f t="shared" si="12"/>
        <v>#REF!</v>
      </c>
      <c r="N122" s="1"/>
      <c r="O122" s="1" t="e">
        <f t="shared" si="13"/>
        <v>#REF!</v>
      </c>
      <c r="P122" s="1"/>
      <c r="Q122" s="1" t="e">
        <f t="shared" si="14"/>
        <v>#REF!</v>
      </c>
      <c r="R122" s="1" t="e">
        <f t="shared" si="15"/>
        <v>#REF!</v>
      </c>
      <c r="S122" s="1" t="e">
        <f t="shared" si="16"/>
        <v>#REF!</v>
      </c>
      <c r="T122" s="1" t="e">
        <f t="shared" si="17"/>
        <v>#REF!</v>
      </c>
      <c r="U122" s="1"/>
    </row>
    <row r="123" spans="1:21" s="15" customFormat="1" ht="12.75" customHeight="1" x14ac:dyDescent="0.2">
      <c r="A123" s="46"/>
      <c r="B123" s="14">
        <v>5730</v>
      </c>
      <c r="C123" s="13" t="s">
        <v>300</v>
      </c>
      <c r="D123" s="13" t="e">
        <f>VLOOKUP(B123,#REF!,7,FALSE)</f>
        <v>#REF!</v>
      </c>
      <c r="E123" s="57" t="e">
        <f>VLOOKUP(B123,#REF!,5,FALSE)</f>
        <v>#REF!</v>
      </c>
      <c r="F123" s="58">
        <f>IFERROR(VLOOKUP(B123,#REF!,7,FALSE),0)</f>
        <v>0</v>
      </c>
      <c r="G123" s="58">
        <f>IFERROR(VLOOKUP(B123,#REF!,3,FALSE),0)</f>
        <v>0</v>
      </c>
      <c r="H123" s="58"/>
      <c r="I123" s="58"/>
      <c r="J123" s="58">
        <f t="shared" si="9"/>
        <v>0</v>
      </c>
      <c r="K123" s="59" t="e">
        <f t="shared" si="10"/>
        <v>#REF!</v>
      </c>
      <c r="L123" s="58" t="e">
        <f t="shared" si="11"/>
        <v>#REF!</v>
      </c>
      <c r="M123" s="58" t="e">
        <f t="shared" si="12"/>
        <v>#REF!</v>
      </c>
      <c r="N123" s="1"/>
      <c r="O123" s="1" t="e">
        <f t="shared" si="13"/>
        <v>#REF!</v>
      </c>
      <c r="P123" s="1"/>
      <c r="Q123" s="1" t="e">
        <f t="shared" si="14"/>
        <v>#REF!</v>
      </c>
      <c r="R123" s="1" t="e">
        <f t="shared" si="15"/>
        <v>#REF!</v>
      </c>
      <c r="S123" s="1" t="e">
        <f t="shared" si="16"/>
        <v>#REF!</v>
      </c>
      <c r="T123" s="1" t="e">
        <f t="shared" si="17"/>
        <v>#REF!</v>
      </c>
      <c r="U123" s="1"/>
    </row>
    <row r="124" spans="1:21" s="15" customFormat="1" ht="12.75" customHeight="1" x14ac:dyDescent="0.2">
      <c r="A124" s="46"/>
      <c r="B124" s="14">
        <v>5882</v>
      </c>
      <c r="C124" s="13" t="s">
        <v>49</v>
      </c>
      <c r="D124" s="13" t="e">
        <f>VLOOKUP(B124,#REF!,7,FALSE)</f>
        <v>#REF!</v>
      </c>
      <c r="E124" s="57" t="e">
        <f>VLOOKUP(B124,#REF!,5,FALSE)</f>
        <v>#REF!</v>
      </c>
      <c r="F124" s="58">
        <f>IFERROR(VLOOKUP(B124,#REF!,7,FALSE),0)</f>
        <v>0</v>
      </c>
      <c r="G124" s="58">
        <f>IFERROR(VLOOKUP(B124,#REF!,3,FALSE),0)</f>
        <v>0</v>
      </c>
      <c r="H124" s="58"/>
      <c r="I124" s="58"/>
      <c r="J124" s="58">
        <f t="shared" si="9"/>
        <v>0</v>
      </c>
      <c r="K124" s="59" t="e">
        <f t="shared" si="10"/>
        <v>#REF!</v>
      </c>
      <c r="L124" s="58" t="e">
        <f t="shared" si="11"/>
        <v>#REF!</v>
      </c>
      <c r="M124" s="58" t="e">
        <f t="shared" si="12"/>
        <v>#REF!</v>
      </c>
      <c r="N124" s="1"/>
      <c r="O124" s="1" t="e">
        <f t="shared" si="13"/>
        <v>#REF!</v>
      </c>
      <c r="P124" s="1"/>
      <c r="Q124" s="1" t="e">
        <f t="shared" si="14"/>
        <v>#REF!</v>
      </c>
      <c r="R124" s="1" t="e">
        <f t="shared" si="15"/>
        <v>#REF!</v>
      </c>
      <c r="S124" s="1" t="e">
        <f t="shared" si="16"/>
        <v>#REF!</v>
      </c>
      <c r="T124" s="1" t="e">
        <f t="shared" si="17"/>
        <v>#REF!</v>
      </c>
      <c r="U124" s="1"/>
    </row>
    <row r="125" spans="1:21" s="15" customFormat="1" ht="12.75" customHeight="1" x14ac:dyDescent="0.2">
      <c r="A125" s="46"/>
      <c r="B125" s="14">
        <v>5859</v>
      </c>
      <c r="C125" s="13" t="s">
        <v>40</v>
      </c>
      <c r="D125" s="13" t="e">
        <f>VLOOKUP(B125,#REF!,7,FALSE)</f>
        <v>#REF!</v>
      </c>
      <c r="E125" s="57" t="e">
        <f>VLOOKUP(B125,#REF!,5,FALSE)</f>
        <v>#REF!</v>
      </c>
      <c r="F125" s="58">
        <f>IFERROR(VLOOKUP(B125,#REF!,7,FALSE),0)</f>
        <v>0</v>
      </c>
      <c r="G125" s="58">
        <f>IFERROR(VLOOKUP(B125,#REF!,3,FALSE),0)</f>
        <v>0</v>
      </c>
      <c r="H125" s="58"/>
      <c r="I125" s="58"/>
      <c r="J125" s="58">
        <f t="shared" si="9"/>
        <v>0</v>
      </c>
      <c r="K125" s="59" t="e">
        <f t="shared" si="10"/>
        <v>#REF!</v>
      </c>
      <c r="L125" s="58" t="e">
        <f t="shared" si="11"/>
        <v>#REF!</v>
      </c>
      <c r="M125" s="58" t="e">
        <f t="shared" si="12"/>
        <v>#REF!</v>
      </c>
      <c r="N125" s="1"/>
      <c r="O125" s="1" t="e">
        <f t="shared" si="13"/>
        <v>#REF!</v>
      </c>
      <c r="P125" s="1"/>
      <c r="Q125" s="1" t="e">
        <f t="shared" si="14"/>
        <v>#REF!</v>
      </c>
      <c r="R125" s="1" t="e">
        <f t="shared" si="15"/>
        <v>#REF!</v>
      </c>
      <c r="S125" s="1" t="e">
        <f t="shared" si="16"/>
        <v>#REF!</v>
      </c>
      <c r="T125" s="1" t="e">
        <f t="shared" si="17"/>
        <v>#REF!</v>
      </c>
      <c r="U125" s="1"/>
    </row>
    <row r="126" spans="1:21" s="15" customFormat="1" ht="12.75" customHeight="1" x14ac:dyDescent="0.2">
      <c r="A126" s="46"/>
      <c r="B126" s="14">
        <v>5716</v>
      </c>
      <c r="C126" s="13" t="s">
        <v>189</v>
      </c>
      <c r="D126" s="13" t="e">
        <f>VLOOKUP(B126,#REF!,7,FALSE)</f>
        <v>#REF!</v>
      </c>
      <c r="E126" s="57" t="e">
        <f>VLOOKUP(B126,#REF!,5,FALSE)</f>
        <v>#REF!</v>
      </c>
      <c r="F126" s="58">
        <f>IFERROR(VLOOKUP(B126,#REF!,7,FALSE),0)</f>
        <v>0</v>
      </c>
      <c r="G126" s="58">
        <f>IFERROR(VLOOKUP(B126,#REF!,3,FALSE),0)</f>
        <v>0</v>
      </c>
      <c r="H126" s="58"/>
      <c r="I126" s="58"/>
      <c r="J126" s="58">
        <f t="shared" si="9"/>
        <v>0</v>
      </c>
      <c r="K126" s="59" t="e">
        <f t="shared" si="10"/>
        <v>#REF!</v>
      </c>
      <c r="L126" s="58" t="e">
        <f t="shared" si="11"/>
        <v>#REF!</v>
      </c>
      <c r="M126" s="58" t="e">
        <f t="shared" si="12"/>
        <v>#REF!</v>
      </c>
      <c r="N126" s="1"/>
      <c r="O126" s="1" t="e">
        <f t="shared" si="13"/>
        <v>#REF!</v>
      </c>
      <c r="P126" s="1"/>
      <c r="Q126" s="1" t="e">
        <f t="shared" si="14"/>
        <v>#REF!</v>
      </c>
      <c r="R126" s="1" t="e">
        <f t="shared" si="15"/>
        <v>#REF!</v>
      </c>
      <c r="S126" s="1" t="e">
        <f t="shared" si="16"/>
        <v>#REF!</v>
      </c>
      <c r="T126" s="1" t="e">
        <f t="shared" si="17"/>
        <v>#REF!</v>
      </c>
      <c r="U126" s="1"/>
    </row>
    <row r="127" spans="1:21" s="15" customFormat="1" ht="12.75" customHeight="1" x14ac:dyDescent="0.2">
      <c r="A127" s="46"/>
      <c r="B127" s="14">
        <v>5514</v>
      </c>
      <c r="C127" s="13" t="s">
        <v>131</v>
      </c>
      <c r="D127" s="13" t="e">
        <f>VLOOKUP(B127,#REF!,7,FALSE)</f>
        <v>#REF!</v>
      </c>
      <c r="E127" s="57" t="e">
        <f>VLOOKUP(B127,#REF!,5,FALSE)</f>
        <v>#REF!</v>
      </c>
      <c r="F127" s="58">
        <f>IFERROR(VLOOKUP(B127,#REF!,7,FALSE),0)</f>
        <v>0</v>
      </c>
      <c r="G127" s="58">
        <f>IFERROR(VLOOKUP(B127,#REF!,3,FALSE),0)</f>
        <v>0</v>
      </c>
      <c r="H127" s="58"/>
      <c r="I127" s="58"/>
      <c r="J127" s="58">
        <f t="shared" si="9"/>
        <v>0</v>
      </c>
      <c r="K127" s="59" t="e">
        <f t="shared" si="10"/>
        <v>#REF!</v>
      </c>
      <c r="L127" s="58" t="e">
        <f t="shared" si="11"/>
        <v>#REF!</v>
      </c>
      <c r="M127" s="58" t="e">
        <f t="shared" si="12"/>
        <v>#REF!</v>
      </c>
      <c r="N127" s="1"/>
      <c r="O127" s="1" t="e">
        <f t="shared" si="13"/>
        <v>#REF!</v>
      </c>
      <c r="P127" s="1"/>
      <c r="Q127" s="1" t="e">
        <f t="shared" si="14"/>
        <v>#REF!</v>
      </c>
      <c r="R127" s="1" t="e">
        <f t="shared" si="15"/>
        <v>#REF!</v>
      </c>
      <c r="S127" s="1" t="e">
        <f t="shared" si="16"/>
        <v>#REF!</v>
      </c>
      <c r="T127" s="1" t="e">
        <f t="shared" si="17"/>
        <v>#REF!</v>
      </c>
      <c r="U127" s="1"/>
    </row>
    <row r="128" spans="1:21" s="15" customFormat="1" ht="12.75" customHeight="1" x14ac:dyDescent="0.2">
      <c r="A128" s="46"/>
      <c r="B128" s="14">
        <v>5582</v>
      </c>
      <c r="C128" s="13" t="s">
        <v>71</v>
      </c>
      <c r="D128" s="13" t="e">
        <f>VLOOKUP(B128,#REF!,7,FALSE)</f>
        <v>#REF!</v>
      </c>
      <c r="E128" s="57" t="e">
        <f>VLOOKUP(B128,#REF!,5,FALSE)</f>
        <v>#REF!</v>
      </c>
      <c r="F128" s="58">
        <f>IFERROR(VLOOKUP(B128,#REF!,7,FALSE),0)</f>
        <v>0</v>
      </c>
      <c r="G128" s="58">
        <f>IFERROR(VLOOKUP(B128,#REF!,3,FALSE),0)</f>
        <v>0</v>
      </c>
      <c r="H128" s="58"/>
      <c r="I128" s="58"/>
      <c r="J128" s="58">
        <f t="shared" si="9"/>
        <v>0</v>
      </c>
      <c r="K128" s="59" t="e">
        <f t="shared" si="10"/>
        <v>#REF!</v>
      </c>
      <c r="L128" s="58" t="e">
        <f t="shared" si="11"/>
        <v>#REF!</v>
      </c>
      <c r="M128" s="58" t="e">
        <f t="shared" si="12"/>
        <v>#REF!</v>
      </c>
      <c r="N128" s="1"/>
      <c r="O128" s="1" t="e">
        <f t="shared" si="13"/>
        <v>#REF!</v>
      </c>
      <c r="P128" s="1"/>
      <c r="Q128" s="1" t="e">
        <f t="shared" si="14"/>
        <v>#REF!</v>
      </c>
      <c r="R128" s="1" t="e">
        <f t="shared" si="15"/>
        <v>#REF!</v>
      </c>
      <c r="S128" s="1" t="e">
        <f t="shared" si="16"/>
        <v>#REF!</v>
      </c>
      <c r="T128" s="1" t="e">
        <f t="shared" si="17"/>
        <v>#REF!</v>
      </c>
      <c r="U128" s="1"/>
    </row>
    <row r="129" spans="1:21" s="15" customFormat="1" ht="12.75" customHeight="1" x14ac:dyDescent="0.2">
      <c r="A129" s="46"/>
      <c r="B129" s="14">
        <v>5563</v>
      </c>
      <c r="C129" s="13" t="s">
        <v>248</v>
      </c>
      <c r="D129" s="13" t="e">
        <f>VLOOKUP(B129,#REF!,7,FALSE)</f>
        <v>#REF!</v>
      </c>
      <c r="E129" s="57" t="e">
        <f>VLOOKUP(B129,#REF!,5,FALSE)</f>
        <v>#REF!</v>
      </c>
      <c r="F129" s="58">
        <f>IFERROR(VLOOKUP(B129,#REF!,7,FALSE),0)</f>
        <v>0</v>
      </c>
      <c r="G129" s="58">
        <f>IFERROR(VLOOKUP(B129,#REF!,3,FALSE),0)</f>
        <v>0</v>
      </c>
      <c r="H129" s="58"/>
      <c r="I129" s="58"/>
      <c r="J129" s="58">
        <f t="shared" si="9"/>
        <v>0</v>
      </c>
      <c r="K129" s="59" t="e">
        <f t="shared" si="10"/>
        <v>#REF!</v>
      </c>
      <c r="L129" s="58" t="e">
        <f t="shared" si="11"/>
        <v>#REF!</v>
      </c>
      <c r="M129" s="58" t="e">
        <f t="shared" si="12"/>
        <v>#REF!</v>
      </c>
      <c r="N129" s="1"/>
      <c r="O129" s="1" t="e">
        <f t="shared" si="13"/>
        <v>#REF!</v>
      </c>
      <c r="P129" s="1"/>
      <c r="Q129" s="1" t="e">
        <f t="shared" si="14"/>
        <v>#REF!</v>
      </c>
      <c r="R129" s="1" t="e">
        <f t="shared" si="15"/>
        <v>#REF!</v>
      </c>
      <c r="S129" s="1" t="e">
        <f t="shared" si="16"/>
        <v>#REF!</v>
      </c>
      <c r="T129" s="1" t="e">
        <f t="shared" si="17"/>
        <v>#REF!</v>
      </c>
      <c r="U129" s="1"/>
    </row>
    <row r="130" spans="1:21" s="15" customFormat="1" ht="12.75" customHeight="1" x14ac:dyDescent="0.2">
      <c r="A130" s="46"/>
      <c r="B130" s="14">
        <v>5712</v>
      </c>
      <c r="C130" s="13" t="s">
        <v>53</v>
      </c>
      <c r="D130" s="13" t="e">
        <f>VLOOKUP(B130,#REF!,7,FALSE)</f>
        <v>#REF!</v>
      </c>
      <c r="E130" s="57" t="e">
        <f>VLOOKUP(B130,#REF!,5,FALSE)</f>
        <v>#REF!</v>
      </c>
      <c r="F130" s="58">
        <f>IFERROR(VLOOKUP(B130,#REF!,7,FALSE),0)</f>
        <v>0</v>
      </c>
      <c r="G130" s="58">
        <f>IFERROR(VLOOKUP(B130,#REF!,3,FALSE),0)</f>
        <v>0</v>
      </c>
      <c r="H130" s="58"/>
      <c r="I130" s="58"/>
      <c r="J130" s="58">
        <f t="shared" si="9"/>
        <v>0</v>
      </c>
      <c r="K130" s="59" t="e">
        <f t="shared" si="10"/>
        <v>#REF!</v>
      </c>
      <c r="L130" s="58" t="e">
        <f t="shared" si="11"/>
        <v>#REF!</v>
      </c>
      <c r="M130" s="58" t="e">
        <f t="shared" si="12"/>
        <v>#REF!</v>
      </c>
      <c r="N130" s="1"/>
      <c r="O130" s="1" t="e">
        <f t="shared" si="13"/>
        <v>#REF!</v>
      </c>
      <c r="P130" s="1"/>
      <c r="Q130" s="1" t="e">
        <f t="shared" si="14"/>
        <v>#REF!</v>
      </c>
      <c r="R130" s="1" t="e">
        <f t="shared" si="15"/>
        <v>#REF!</v>
      </c>
      <c r="S130" s="1" t="e">
        <f t="shared" si="16"/>
        <v>#REF!</v>
      </c>
      <c r="T130" s="1" t="e">
        <f t="shared" si="17"/>
        <v>#REF!</v>
      </c>
      <c r="U130" s="1"/>
    </row>
    <row r="131" spans="1:21" s="15" customFormat="1" ht="12.75" customHeight="1" x14ac:dyDescent="0.2">
      <c r="A131" s="46"/>
      <c r="B131" s="14">
        <v>5518</v>
      </c>
      <c r="C131" s="13" t="s">
        <v>80</v>
      </c>
      <c r="D131" s="13" t="e">
        <f>VLOOKUP(B131,#REF!,7,FALSE)</f>
        <v>#REF!</v>
      </c>
      <c r="E131" s="57" t="e">
        <f>VLOOKUP(B131,#REF!,5,FALSE)</f>
        <v>#REF!</v>
      </c>
      <c r="F131" s="58">
        <f>IFERROR(VLOOKUP(B131,#REF!,7,FALSE),0)</f>
        <v>0</v>
      </c>
      <c r="G131" s="58">
        <f>IFERROR(VLOOKUP(B131,#REF!,3,FALSE),0)</f>
        <v>0</v>
      </c>
      <c r="H131" s="58"/>
      <c r="I131" s="58"/>
      <c r="J131" s="58">
        <f t="shared" si="9"/>
        <v>0</v>
      </c>
      <c r="K131" s="59" t="e">
        <f t="shared" si="10"/>
        <v>#REF!</v>
      </c>
      <c r="L131" s="58" t="e">
        <f t="shared" si="11"/>
        <v>#REF!</v>
      </c>
      <c r="M131" s="58" t="e">
        <f t="shared" si="12"/>
        <v>#REF!</v>
      </c>
      <c r="N131" s="1"/>
      <c r="O131" s="1" t="e">
        <f t="shared" si="13"/>
        <v>#REF!</v>
      </c>
      <c r="P131" s="1"/>
      <c r="Q131" s="1" t="e">
        <f t="shared" si="14"/>
        <v>#REF!</v>
      </c>
      <c r="R131" s="1" t="e">
        <f t="shared" si="15"/>
        <v>#REF!</v>
      </c>
      <c r="S131" s="1" t="e">
        <f t="shared" si="16"/>
        <v>#REF!</v>
      </c>
      <c r="T131" s="1" t="e">
        <f t="shared" si="17"/>
        <v>#REF!</v>
      </c>
      <c r="U131" s="1"/>
    </row>
    <row r="132" spans="1:21" s="15" customFormat="1" ht="12.75" customHeight="1" x14ac:dyDescent="0.2">
      <c r="A132" s="46"/>
      <c r="B132" s="14">
        <v>5606</v>
      </c>
      <c r="C132" s="13" t="s">
        <v>95</v>
      </c>
      <c r="D132" s="13" t="e">
        <f>VLOOKUP(B132,#REF!,7,FALSE)</f>
        <v>#REF!</v>
      </c>
      <c r="E132" s="57" t="e">
        <f>VLOOKUP(B132,#REF!,5,FALSE)</f>
        <v>#REF!</v>
      </c>
      <c r="F132" s="58">
        <f>IFERROR(VLOOKUP(B132,#REF!,7,FALSE),0)</f>
        <v>0</v>
      </c>
      <c r="G132" s="58">
        <f>IFERROR(VLOOKUP(B132,#REF!,3,FALSE),0)</f>
        <v>0</v>
      </c>
      <c r="H132" s="58"/>
      <c r="I132" s="58"/>
      <c r="J132" s="58">
        <f t="shared" si="9"/>
        <v>0</v>
      </c>
      <c r="K132" s="59" t="e">
        <f t="shared" si="10"/>
        <v>#REF!</v>
      </c>
      <c r="L132" s="58" t="e">
        <f t="shared" si="11"/>
        <v>#REF!</v>
      </c>
      <c r="M132" s="58" t="e">
        <f t="shared" si="12"/>
        <v>#REF!</v>
      </c>
      <c r="N132" s="1"/>
      <c r="O132" s="1" t="e">
        <f t="shared" si="13"/>
        <v>#REF!</v>
      </c>
      <c r="P132" s="1"/>
      <c r="Q132" s="1" t="e">
        <f t="shared" si="14"/>
        <v>#REF!</v>
      </c>
      <c r="R132" s="1" t="e">
        <f t="shared" si="15"/>
        <v>#REF!</v>
      </c>
      <c r="S132" s="1" t="e">
        <f t="shared" si="16"/>
        <v>#REF!</v>
      </c>
      <c r="T132" s="1" t="e">
        <f t="shared" si="17"/>
        <v>#REF!</v>
      </c>
      <c r="U132" s="1"/>
    </row>
    <row r="133" spans="1:21" s="15" customFormat="1" ht="12.75" customHeight="1" x14ac:dyDescent="0.2">
      <c r="A133" s="46"/>
      <c r="B133" s="14">
        <v>5601</v>
      </c>
      <c r="C133" s="13" t="s">
        <v>32</v>
      </c>
      <c r="D133" s="13" t="e">
        <f>VLOOKUP(B133,#REF!,7,FALSE)</f>
        <v>#REF!</v>
      </c>
      <c r="E133" s="57" t="e">
        <f>VLOOKUP(B133,#REF!,5,FALSE)</f>
        <v>#REF!</v>
      </c>
      <c r="F133" s="58">
        <f>IFERROR(VLOOKUP(B133,#REF!,7,FALSE),0)</f>
        <v>0</v>
      </c>
      <c r="G133" s="58">
        <f>IFERROR(VLOOKUP(B133,#REF!,3,FALSE),0)</f>
        <v>0</v>
      </c>
      <c r="H133" s="58"/>
      <c r="I133" s="58"/>
      <c r="J133" s="58">
        <f t="shared" si="9"/>
        <v>0</v>
      </c>
      <c r="K133" s="59" t="e">
        <f t="shared" si="10"/>
        <v>#REF!</v>
      </c>
      <c r="L133" s="58" t="e">
        <f t="shared" si="11"/>
        <v>#REF!</v>
      </c>
      <c r="M133" s="58" t="e">
        <f t="shared" si="12"/>
        <v>#REF!</v>
      </c>
      <c r="N133" s="1"/>
      <c r="O133" s="1" t="e">
        <f t="shared" si="13"/>
        <v>#REF!</v>
      </c>
      <c r="P133" s="1"/>
      <c r="Q133" s="1" t="e">
        <f t="shared" si="14"/>
        <v>#REF!</v>
      </c>
      <c r="R133" s="1" t="e">
        <f t="shared" si="15"/>
        <v>#REF!</v>
      </c>
      <c r="S133" s="1" t="e">
        <f t="shared" si="16"/>
        <v>#REF!</v>
      </c>
      <c r="T133" s="1" t="e">
        <f t="shared" si="17"/>
        <v>#REF!</v>
      </c>
      <c r="U133" s="1"/>
    </row>
    <row r="134" spans="1:21" s="15" customFormat="1" ht="12.75" customHeight="1" x14ac:dyDescent="0.2">
      <c r="A134" s="46"/>
      <c r="B134" s="14">
        <v>5715</v>
      </c>
      <c r="C134" s="13" t="s">
        <v>182</v>
      </c>
      <c r="D134" s="13" t="e">
        <f>VLOOKUP(B134,#REF!,7,FALSE)</f>
        <v>#REF!</v>
      </c>
      <c r="E134" s="57" t="e">
        <f>VLOOKUP(B134,#REF!,5,FALSE)</f>
        <v>#REF!</v>
      </c>
      <c r="F134" s="58">
        <f>IFERROR(VLOOKUP(B134,#REF!,7,FALSE),0)</f>
        <v>0</v>
      </c>
      <c r="G134" s="58">
        <f>IFERROR(VLOOKUP(B134,#REF!,3,FALSE),0)</f>
        <v>0</v>
      </c>
      <c r="H134" s="58"/>
      <c r="I134" s="58"/>
      <c r="J134" s="58">
        <f t="shared" ref="J134:J197" si="18">SUM(F134:I134)</f>
        <v>0</v>
      </c>
      <c r="K134" s="59" t="e">
        <f t="shared" ref="K134:K197" si="19">ROUND((J134)/E134*100,5)</f>
        <v>#REF!</v>
      </c>
      <c r="L134" s="58" t="e">
        <f t="shared" ref="L134:L197" si="20">ROUND(E134*Référence/100,0)</f>
        <v>#REF!</v>
      </c>
      <c r="M134" s="58" t="e">
        <f t="shared" ref="M134:M197" si="21">L134-F134-G134</f>
        <v>#REF!</v>
      </c>
      <c r="N134" s="1"/>
      <c r="O134" s="1" t="e">
        <f t="shared" ref="O134:O197" si="22">IF(K134="","Vide",IF(K134&lt;Minimum,"En dessous",IF(K134&lt;Maximum,"Moyenne","En dessus")))</f>
        <v>#REF!</v>
      </c>
      <c r="P134" s="1"/>
      <c r="Q134" s="1" t="e">
        <f t="shared" ref="Q134:Q197" si="23">IF(O134="En dessus",1,0)</f>
        <v>#REF!</v>
      </c>
      <c r="R134" s="1" t="e">
        <f t="shared" ref="R134:R197" si="24">IF(O134="Moyenne",1,0)</f>
        <v>#REF!</v>
      </c>
      <c r="S134" s="1" t="e">
        <f t="shared" ref="S134:S197" si="25">IF(O134="En dessous",1,0)</f>
        <v>#REF!</v>
      </c>
      <c r="T134" s="1" t="e">
        <f t="shared" ref="T134:T197" si="26">IF(O134="Vide",1,0)</f>
        <v>#REF!</v>
      </c>
      <c r="U134" s="1"/>
    </row>
    <row r="135" spans="1:21" s="15" customFormat="1" ht="12.75" customHeight="1" x14ac:dyDescent="0.2">
      <c r="A135" s="46"/>
      <c r="B135" s="14">
        <v>5692</v>
      </c>
      <c r="C135" s="13" t="s">
        <v>320</v>
      </c>
      <c r="D135" s="13" t="e">
        <f>VLOOKUP(B135,#REF!,7,FALSE)</f>
        <v>#REF!</v>
      </c>
      <c r="E135" s="57" t="e">
        <f>VLOOKUP(B135,#REF!,5,FALSE)</f>
        <v>#REF!</v>
      </c>
      <c r="F135" s="58">
        <f>IFERROR(VLOOKUP(B135,#REF!,7,FALSE),0)</f>
        <v>0</v>
      </c>
      <c r="G135" s="58">
        <f>IFERROR(VLOOKUP(B135,#REF!,3,FALSE),0)</f>
        <v>0</v>
      </c>
      <c r="H135" s="58"/>
      <c r="I135" s="58"/>
      <c r="J135" s="58">
        <f t="shared" si="18"/>
        <v>0</v>
      </c>
      <c r="K135" s="59" t="e">
        <f t="shared" si="19"/>
        <v>#REF!</v>
      </c>
      <c r="L135" s="58" t="e">
        <f t="shared" si="20"/>
        <v>#REF!</v>
      </c>
      <c r="M135" s="58" t="e">
        <f t="shared" si="21"/>
        <v>#REF!</v>
      </c>
      <c r="N135" s="1"/>
      <c r="O135" s="1" t="e">
        <f t="shared" si="22"/>
        <v>#REF!</v>
      </c>
      <c r="P135" s="1"/>
      <c r="Q135" s="1" t="e">
        <f t="shared" si="23"/>
        <v>#REF!</v>
      </c>
      <c r="R135" s="1" t="e">
        <f t="shared" si="24"/>
        <v>#REF!</v>
      </c>
      <c r="S135" s="1" t="e">
        <f t="shared" si="25"/>
        <v>#REF!</v>
      </c>
      <c r="T135" s="1" t="e">
        <f t="shared" si="26"/>
        <v>#REF!</v>
      </c>
      <c r="U135" s="1"/>
    </row>
    <row r="136" spans="1:21" s="15" customFormat="1" ht="12.75" customHeight="1" x14ac:dyDescent="0.2">
      <c r="A136" s="46"/>
      <c r="B136" s="14">
        <v>5464</v>
      </c>
      <c r="C136" s="13" t="s">
        <v>58</v>
      </c>
      <c r="D136" s="13" t="e">
        <f>VLOOKUP(B136,#REF!,7,FALSE)</f>
        <v>#REF!</v>
      </c>
      <c r="E136" s="57" t="e">
        <f>VLOOKUP(B136,#REF!,5,FALSE)</f>
        <v>#REF!</v>
      </c>
      <c r="F136" s="58">
        <f>IFERROR(VLOOKUP(B136,#REF!,7,FALSE),0)</f>
        <v>0</v>
      </c>
      <c r="G136" s="58">
        <f>IFERROR(VLOOKUP(B136,#REF!,3,FALSE),0)</f>
        <v>0</v>
      </c>
      <c r="H136" s="58"/>
      <c r="I136" s="58"/>
      <c r="J136" s="58">
        <f t="shared" si="18"/>
        <v>0</v>
      </c>
      <c r="K136" s="59" t="e">
        <f t="shared" si="19"/>
        <v>#REF!</v>
      </c>
      <c r="L136" s="58" t="e">
        <f t="shared" si="20"/>
        <v>#REF!</v>
      </c>
      <c r="M136" s="58" t="e">
        <f t="shared" si="21"/>
        <v>#REF!</v>
      </c>
      <c r="N136" s="1"/>
      <c r="O136" s="1" t="e">
        <f t="shared" si="22"/>
        <v>#REF!</v>
      </c>
      <c r="P136" s="1"/>
      <c r="Q136" s="1" t="e">
        <f t="shared" si="23"/>
        <v>#REF!</v>
      </c>
      <c r="R136" s="1" t="e">
        <f t="shared" si="24"/>
        <v>#REF!</v>
      </c>
      <c r="S136" s="1" t="e">
        <f t="shared" si="25"/>
        <v>#REF!</v>
      </c>
      <c r="T136" s="1" t="e">
        <f t="shared" si="26"/>
        <v>#REF!</v>
      </c>
      <c r="U136" s="1"/>
    </row>
    <row r="137" spans="1:21" s="15" customFormat="1" ht="12.75" customHeight="1" x14ac:dyDescent="0.2">
      <c r="A137" s="46"/>
      <c r="B137" s="14">
        <v>5806</v>
      </c>
      <c r="C137" s="13" t="s">
        <v>50</v>
      </c>
      <c r="D137" s="13" t="e">
        <f>VLOOKUP(B137,#REF!,7,FALSE)</f>
        <v>#REF!</v>
      </c>
      <c r="E137" s="57" t="e">
        <f>VLOOKUP(B137,#REF!,5,FALSE)</f>
        <v>#REF!</v>
      </c>
      <c r="F137" s="58">
        <f>IFERROR(VLOOKUP(B137,#REF!,7,FALSE),0)</f>
        <v>0</v>
      </c>
      <c r="G137" s="58">
        <f>IFERROR(VLOOKUP(B137,#REF!,3,FALSE),0)</f>
        <v>0</v>
      </c>
      <c r="H137" s="58"/>
      <c r="I137" s="58"/>
      <c r="J137" s="58">
        <f t="shared" si="18"/>
        <v>0</v>
      </c>
      <c r="K137" s="59" t="e">
        <f t="shared" si="19"/>
        <v>#REF!</v>
      </c>
      <c r="L137" s="58" t="e">
        <f t="shared" si="20"/>
        <v>#REF!</v>
      </c>
      <c r="M137" s="58" t="e">
        <f t="shared" si="21"/>
        <v>#REF!</v>
      </c>
      <c r="N137" s="1"/>
      <c r="O137" s="1" t="e">
        <f t="shared" si="22"/>
        <v>#REF!</v>
      </c>
      <c r="P137" s="1"/>
      <c r="Q137" s="1" t="e">
        <f t="shared" si="23"/>
        <v>#REF!</v>
      </c>
      <c r="R137" s="1" t="e">
        <f t="shared" si="24"/>
        <v>#REF!</v>
      </c>
      <c r="S137" s="1" t="e">
        <f t="shared" si="25"/>
        <v>#REF!</v>
      </c>
      <c r="T137" s="1" t="e">
        <f t="shared" si="26"/>
        <v>#REF!</v>
      </c>
      <c r="U137" s="1"/>
    </row>
    <row r="138" spans="1:21" s="15" customFormat="1" ht="12.75" customHeight="1" x14ac:dyDescent="0.2">
      <c r="A138" s="46"/>
      <c r="B138" s="14">
        <v>5883</v>
      </c>
      <c r="C138" s="13" t="s">
        <v>33</v>
      </c>
      <c r="D138" s="13" t="e">
        <f>VLOOKUP(B138,#REF!,7,FALSE)</f>
        <v>#REF!</v>
      </c>
      <c r="E138" s="57" t="e">
        <f>VLOOKUP(B138,#REF!,5,FALSE)</f>
        <v>#REF!</v>
      </c>
      <c r="F138" s="58">
        <f>IFERROR(VLOOKUP(B138,#REF!,7,FALSE),0)</f>
        <v>0</v>
      </c>
      <c r="G138" s="58">
        <f>IFERROR(VLOOKUP(B138,#REF!,3,FALSE),0)</f>
        <v>0</v>
      </c>
      <c r="H138" s="58"/>
      <c r="I138" s="58"/>
      <c r="J138" s="58">
        <f t="shared" si="18"/>
        <v>0</v>
      </c>
      <c r="K138" s="59" t="e">
        <f t="shared" si="19"/>
        <v>#REF!</v>
      </c>
      <c r="L138" s="58" t="e">
        <f t="shared" si="20"/>
        <v>#REF!</v>
      </c>
      <c r="M138" s="58" t="e">
        <f t="shared" si="21"/>
        <v>#REF!</v>
      </c>
      <c r="N138" s="1"/>
      <c r="O138" s="1" t="e">
        <f t="shared" si="22"/>
        <v>#REF!</v>
      </c>
      <c r="P138" s="1"/>
      <c r="Q138" s="1" t="e">
        <f t="shared" si="23"/>
        <v>#REF!</v>
      </c>
      <c r="R138" s="1" t="e">
        <f t="shared" si="24"/>
        <v>#REF!</v>
      </c>
      <c r="S138" s="1" t="e">
        <f t="shared" si="25"/>
        <v>#REF!</v>
      </c>
      <c r="T138" s="1" t="e">
        <f t="shared" si="26"/>
        <v>#REF!</v>
      </c>
      <c r="U138" s="1"/>
    </row>
    <row r="139" spans="1:21" s="15" customFormat="1" ht="12.75" customHeight="1" x14ac:dyDescent="0.2">
      <c r="A139" s="46"/>
      <c r="B139" s="14">
        <v>5430</v>
      </c>
      <c r="C139" s="13" t="s">
        <v>232</v>
      </c>
      <c r="D139" s="13" t="e">
        <f>VLOOKUP(B139,#REF!,7,FALSE)</f>
        <v>#REF!</v>
      </c>
      <c r="E139" s="57" t="e">
        <f>VLOOKUP(B139,#REF!,5,FALSE)</f>
        <v>#REF!</v>
      </c>
      <c r="F139" s="58">
        <f>IFERROR(VLOOKUP(B139,#REF!,7,FALSE),0)</f>
        <v>0</v>
      </c>
      <c r="G139" s="58">
        <f>IFERROR(VLOOKUP(B139,#REF!,3,FALSE),0)</f>
        <v>0</v>
      </c>
      <c r="H139" s="58"/>
      <c r="I139" s="58"/>
      <c r="J139" s="58">
        <f t="shared" si="18"/>
        <v>0</v>
      </c>
      <c r="K139" s="59" t="e">
        <f t="shared" si="19"/>
        <v>#REF!</v>
      </c>
      <c r="L139" s="58" t="e">
        <f t="shared" si="20"/>
        <v>#REF!</v>
      </c>
      <c r="M139" s="58" t="e">
        <f t="shared" si="21"/>
        <v>#REF!</v>
      </c>
      <c r="N139" s="1"/>
      <c r="O139" s="1" t="e">
        <f t="shared" si="22"/>
        <v>#REF!</v>
      </c>
      <c r="P139" s="1"/>
      <c r="Q139" s="1" t="e">
        <f t="shared" si="23"/>
        <v>#REF!</v>
      </c>
      <c r="R139" s="1" t="e">
        <f t="shared" si="24"/>
        <v>#REF!</v>
      </c>
      <c r="S139" s="1" t="e">
        <f t="shared" si="25"/>
        <v>#REF!</v>
      </c>
      <c r="T139" s="1" t="e">
        <f t="shared" si="26"/>
        <v>#REF!</v>
      </c>
      <c r="U139" s="1"/>
    </row>
    <row r="140" spans="1:21" s="15" customFormat="1" ht="12.75" customHeight="1" x14ac:dyDescent="0.2">
      <c r="A140" s="46"/>
      <c r="B140" s="14">
        <v>5634</v>
      </c>
      <c r="C140" s="13" t="s">
        <v>51</v>
      </c>
      <c r="D140" s="13" t="e">
        <f>VLOOKUP(B140,#REF!,7,FALSE)</f>
        <v>#REF!</v>
      </c>
      <c r="E140" s="57" t="e">
        <f>VLOOKUP(B140,#REF!,5,FALSE)</f>
        <v>#REF!</v>
      </c>
      <c r="F140" s="58">
        <f>IFERROR(VLOOKUP(B140,#REF!,7,FALSE),0)</f>
        <v>0</v>
      </c>
      <c r="G140" s="58">
        <f>IFERROR(VLOOKUP(B140,#REF!,3,FALSE),0)</f>
        <v>0</v>
      </c>
      <c r="H140" s="58"/>
      <c r="I140" s="58"/>
      <c r="J140" s="58">
        <f t="shared" si="18"/>
        <v>0</v>
      </c>
      <c r="K140" s="59" t="e">
        <f t="shared" si="19"/>
        <v>#REF!</v>
      </c>
      <c r="L140" s="58" t="e">
        <f t="shared" si="20"/>
        <v>#REF!</v>
      </c>
      <c r="M140" s="58" t="e">
        <f t="shared" si="21"/>
        <v>#REF!</v>
      </c>
      <c r="N140" s="1"/>
      <c r="O140" s="1" t="e">
        <f t="shared" si="22"/>
        <v>#REF!</v>
      </c>
      <c r="P140" s="1"/>
      <c r="Q140" s="1" t="e">
        <f t="shared" si="23"/>
        <v>#REF!</v>
      </c>
      <c r="R140" s="1" t="e">
        <f t="shared" si="24"/>
        <v>#REF!</v>
      </c>
      <c r="S140" s="1" t="e">
        <f t="shared" si="25"/>
        <v>#REF!</v>
      </c>
      <c r="T140" s="1" t="e">
        <f t="shared" si="26"/>
        <v>#REF!</v>
      </c>
      <c r="U140" s="1"/>
    </row>
    <row r="141" spans="1:21" s="15" customFormat="1" ht="12.75" customHeight="1" x14ac:dyDescent="0.2">
      <c r="A141" s="46"/>
      <c r="B141" s="14">
        <v>5581</v>
      </c>
      <c r="C141" s="13" t="s">
        <v>65</v>
      </c>
      <c r="D141" s="13" t="e">
        <f>VLOOKUP(B141,#REF!,7,FALSE)</f>
        <v>#REF!</v>
      </c>
      <c r="E141" s="57" t="e">
        <f>VLOOKUP(B141,#REF!,5,FALSE)</f>
        <v>#REF!</v>
      </c>
      <c r="F141" s="58">
        <f>IFERROR(VLOOKUP(B141,#REF!,7,FALSE),0)</f>
        <v>0</v>
      </c>
      <c r="G141" s="58">
        <f>IFERROR(VLOOKUP(B141,#REF!,3,FALSE),0)</f>
        <v>0</v>
      </c>
      <c r="H141" s="58"/>
      <c r="I141" s="58"/>
      <c r="J141" s="58">
        <f t="shared" si="18"/>
        <v>0</v>
      </c>
      <c r="K141" s="59" t="e">
        <f t="shared" si="19"/>
        <v>#REF!</v>
      </c>
      <c r="L141" s="58" t="e">
        <f t="shared" si="20"/>
        <v>#REF!</v>
      </c>
      <c r="M141" s="58" t="e">
        <f t="shared" si="21"/>
        <v>#REF!</v>
      </c>
      <c r="N141" s="1"/>
      <c r="O141" s="1" t="e">
        <f t="shared" si="22"/>
        <v>#REF!</v>
      </c>
      <c r="P141" s="1"/>
      <c r="Q141" s="1" t="e">
        <f t="shared" si="23"/>
        <v>#REF!</v>
      </c>
      <c r="R141" s="1" t="e">
        <f t="shared" si="24"/>
        <v>#REF!</v>
      </c>
      <c r="S141" s="1" t="e">
        <f t="shared" si="25"/>
        <v>#REF!</v>
      </c>
      <c r="T141" s="1" t="e">
        <f t="shared" si="26"/>
        <v>#REF!</v>
      </c>
      <c r="U141" s="1"/>
    </row>
    <row r="142" spans="1:21" s="15" customFormat="1" ht="12.75" customHeight="1" x14ac:dyDescent="0.2">
      <c r="A142" s="46"/>
      <c r="B142" s="14">
        <v>5731</v>
      </c>
      <c r="C142" s="13" t="s">
        <v>221</v>
      </c>
      <c r="D142" s="13" t="e">
        <f>VLOOKUP(B142,#REF!,7,FALSE)</f>
        <v>#REF!</v>
      </c>
      <c r="E142" s="57" t="e">
        <f>VLOOKUP(B142,#REF!,5,FALSE)</f>
        <v>#REF!</v>
      </c>
      <c r="F142" s="58">
        <f>IFERROR(VLOOKUP(B142,#REF!,7,FALSE),0)</f>
        <v>0</v>
      </c>
      <c r="G142" s="58">
        <f>IFERROR(VLOOKUP(B142,#REF!,3,FALSE),0)</f>
        <v>0</v>
      </c>
      <c r="H142" s="58"/>
      <c r="I142" s="58"/>
      <c r="J142" s="58">
        <f t="shared" si="18"/>
        <v>0</v>
      </c>
      <c r="K142" s="59" t="e">
        <f t="shared" si="19"/>
        <v>#REF!</v>
      </c>
      <c r="L142" s="58" t="e">
        <f t="shared" si="20"/>
        <v>#REF!</v>
      </c>
      <c r="M142" s="58" t="e">
        <f t="shared" si="21"/>
        <v>#REF!</v>
      </c>
      <c r="N142" s="1"/>
      <c r="O142" s="1" t="e">
        <f t="shared" si="22"/>
        <v>#REF!</v>
      </c>
      <c r="P142" s="1"/>
      <c r="Q142" s="1" t="e">
        <f t="shared" si="23"/>
        <v>#REF!</v>
      </c>
      <c r="R142" s="1" t="e">
        <f t="shared" si="24"/>
        <v>#REF!</v>
      </c>
      <c r="S142" s="1" t="e">
        <f t="shared" si="25"/>
        <v>#REF!</v>
      </c>
      <c r="T142" s="1" t="e">
        <f t="shared" si="26"/>
        <v>#REF!</v>
      </c>
      <c r="U142" s="1"/>
    </row>
    <row r="143" spans="1:21" s="15" customFormat="1" ht="12.75" customHeight="1" x14ac:dyDescent="0.2">
      <c r="A143" s="46"/>
      <c r="B143" s="14">
        <v>5790</v>
      </c>
      <c r="C143" s="13" t="s">
        <v>231</v>
      </c>
      <c r="D143" s="13" t="e">
        <f>VLOOKUP(B143,#REF!,7,FALSE)</f>
        <v>#REF!</v>
      </c>
      <c r="E143" s="57" t="e">
        <f>VLOOKUP(B143,#REF!,5,FALSE)</f>
        <v>#REF!</v>
      </c>
      <c r="F143" s="58">
        <f>IFERROR(VLOOKUP(B143,#REF!,7,FALSE),0)</f>
        <v>0</v>
      </c>
      <c r="G143" s="58">
        <f>IFERROR(VLOOKUP(B143,#REF!,3,FALSE),0)</f>
        <v>0</v>
      </c>
      <c r="H143" s="58"/>
      <c r="I143" s="58"/>
      <c r="J143" s="58">
        <f t="shared" si="18"/>
        <v>0</v>
      </c>
      <c r="K143" s="59" t="e">
        <f t="shared" si="19"/>
        <v>#REF!</v>
      </c>
      <c r="L143" s="58" t="e">
        <f t="shared" si="20"/>
        <v>#REF!</v>
      </c>
      <c r="M143" s="58" t="e">
        <f t="shared" si="21"/>
        <v>#REF!</v>
      </c>
      <c r="N143" s="1"/>
      <c r="O143" s="1" t="e">
        <f t="shared" si="22"/>
        <v>#REF!</v>
      </c>
      <c r="P143" s="1"/>
      <c r="Q143" s="1" t="e">
        <f t="shared" si="23"/>
        <v>#REF!</v>
      </c>
      <c r="R143" s="1" t="e">
        <f t="shared" si="24"/>
        <v>#REF!</v>
      </c>
      <c r="S143" s="1" t="e">
        <f t="shared" si="25"/>
        <v>#REF!</v>
      </c>
      <c r="T143" s="1" t="e">
        <f t="shared" si="26"/>
        <v>#REF!</v>
      </c>
      <c r="U143" s="1"/>
    </row>
    <row r="144" spans="1:21" s="15" customFormat="1" ht="12.75" customHeight="1" x14ac:dyDescent="0.2">
      <c r="A144" s="46"/>
      <c r="B144" s="14">
        <v>5477</v>
      </c>
      <c r="C144" s="13" t="s">
        <v>69</v>
      </c>
      <c r="D144" s="13" t="e">
        <f>VLOOKUP(B144,#REF!,7,FALSE)</f>
        <v>#REF!</v>
      </c>
      <c r="E144" s="57" t="e">
        <f>VLOOKUP(B144,#REF!,5,FALSE)</f>
        <v>#REF!</v>
      </c>
      <c r="F144" s="58">
        <f>IFERROR(VLOOKUP(B144,#REF!,7,FALSE),0)</f>
        <v>0</v>
      </c>
      <c r="G144" s="58">
        <f>IFERROR(VLOOKUP(B144,#REF!,3,FALSE),0)</f>
        <v>0</v>
      </c>
      <c r="H144" s="58"/>
      <c r="I144" s="58"/>
      <c r="J144" s="58">
        <f t="shared" si="18"/>
        <v>0</v>
      </c>
      <c r="K144" s="59" t="e">
        <f t="shared" si="19"/>
        <v>#REF!</v>
      </c>
      <c r="L144" s="58" t="e">
        <f t="shared" si="20"/>
        <v>#REF!</v>
      </c>
      <c r="M144" s="58" t="e">
        <f t="shared" si="21"/>
        <v>#REF!</v>
      </c>
      <c r="N144" s="1"/>
      <c r="O144" s="1" t="e">
        <f t="shared" si="22"/>
        <v>#REF!</v>
      </c>
      <c r="P144" s="1"/>
      <c r="Q144" s="1" t="e">
        <f t="shared" si="23"/>
        <v>#REF!</v>
      </c>
      <c r="R144" s="1" t="e">
        <f t="shared" si="24"/>
        <v>#REF!</v>
      </c>
      <c r="S144" s="1" t="e">
        <f t="shared" si="25"/>
        <v>#REF!</v>
      </c>
      <c r="T144" s="1" t="e">
        <f t="shared" si="26"/>
        <v>#REF!</v>
      </c>
      <c r="U144" s="1"/>
    </row>
    <row r="145" spans="1:21" s="15" customFormat="1" ht="12.75" customHeight="1" x14ac:dyDescent="0.2">
      <c r="A145" s="46"/>
      <c r="B145" s="14">
        <v>5885</v>
      </c>
      <c r="C145" s="13" t="s">
        <v>209</v>
      </c>
      <c r="D145" s="13" t="e">
        <f>VLOOKUP(B145,#REF!,7,FALSE)</f>
        <v>#REF!</v>
      </c>
      <c r="E145" s="57" t="e">
        <f>VLOOKUP(B145,#REF!,5,FALSE)</f>
        <v>#REF!</v>
      </c>
      <c r="F145" s="58">
        <f>IFERROR(VLOOKUP(B145,#REF!,7,FALSE),0)</f>
        <v>0</v>
      </c>
      <c r="G145" s="58">
        <f>IFERROR(VLOOKUP(B145,#REF!,3,FALSE),0)</f>
        <v>0</v>
      </c>
      <c r="H145" s="58"/>
      <c r="I145" s="58"/>
      <c r="J145" s="58">
        <f t="shared" si="18"/>
        <v>0</v>
      </c>
      <c r="K145" s="59" t="e">
        <f t="shared" si="19"/>
        <v>#REF!</v>
      </c>
      <c r="L145" s="58" t="e">
        <f t="shared" si="20"/>
        <v>#REF!</v>
      </c>
      <c r="M145" s="58" t="e">
        <f t="shared" si="21"/>
        <v>#REF!</v>
      </c>
      <c r="N145" s="1"/>
      <c r="O145" s="1" t="e">
        <f t="shared" si="22"/>
        <v>#REF!</v>
      </c>
      <c r="P145" s="1"/>
      <c r="Q145" s="1" t="e">
        <f t="shared" si="23"/>
        <v>#REF!</v>
      </c>
      <c r="R145" s="1" t="e">
        <f t="shared" si="24"/>
        <v>#REF!</v>
      </c>
      <c r="S145" s="1" t="e">
        <f t="shared" si="25"/>
        <v>#REF!</v>
      </c>
      <c r="T145" s="1" t="e">
        <f t="shared" si="26"/>
        <v>#REF!</v>
      </c>
      <c r="U145" s="1"/>
    </row>
    <row r="146" spans="1:21" s="15" customFormat="1" ht="12.75" customHeight="1" x14ac:dyDescent="0.2">
      <c r="A146" s="46"/>
      <c r="B146" s="14">
        <v>5914</v>
      </c>
      <c r="C146" s="13" t="s">
        <v>185</v>
      </c>
      <c r="D146" s="13" t="e">
        <f>VLOOKUP(B146,#REF!,7,FALSE)</f>
        <v>#REF!</v>
      </c>
      <c r="E146" s="57" t="e">
        <f>VLOOKUP(B146,#REF!,5,FALSE)</f>
        <v>#REF!</v>
      </c>
      <c r="F146" s="58">
        <f>IFERROR(VLOOKUP(B146,#REF!,7,FALSE),0)</f>
        <v>0</v>
      </c>
      <c r="G146" s="58">
        <f>IFERROR(VLOOKUP(B146,#REF!,3,FALSE),0)</f>
        <v>0</v>
      </c>
      <c r="H146" s="58"/>
      <c r="I146" s="58"/>
      <c r="J146" s="58">
        <f t="shared" si="18"/>
        <v>0</v>
      </c>
      <c r="K146" s="59" t="e">
        <f t="shared" si="19"/>
        <v>#REF!</v>
      </c>
      <c r="L146" s="58" t="e">
        <f t="shared" si="20"/>
        <v>#REF!</v>
      </c>
      <c r="M146" s="58" t="e">
        <f t="shared" si="21"/>
        <v>#REF!</v>
      </c>
      <c r="N146" s="1"/>
      <c r="O146" s="1" t="e">
        <f t="shared" si="22"/>
        <v>#REF!</v>
      </c>
      <c r="P146" s="1"/>
      <c r="Q146" s="1" t="e">
        <f t="shared" si="23"/>
        <v>#REF!</v>
      </c>
      <c r="R146" s="1" t="e">
        <f t="shared" si="24"/>
        <v>#REF!</v>
      </c>
      <c r="S146" s="1" t="e">
        <f t="shared" si="25"/>
        <v>#REF!</v>
      </c>
      <c r="T146" s="1" t="e">
        <f t="shared" si="26"/>
        <v>#REF!</v>
      </c>
      <c r="U146" s="1"/>
    </row>
    <row r="147" spans="1:21" s="15" customFormat="1" ht="12.75" customHeight="1" x14ac:dyDescent="0.2">
      <c r="A147" s="46"/>
      <c r="B147" s="14">
        <v>5661</v>
      </c>
      <c r="C147" s="13" t="s">
        <v>133</v>
      </c>
      <c r="D147" s="13" t="e">
        <f>VLOOKUP(B147,#REF!,7,FALSE)</f>
        <v>#REF!</v>
      </c>
      <c r="E147" s="57" t="e">
        <f>VLOOKUP(B147,#REF!,5,FALSE)</f>
        <v>#REF!</v>
      </c>
      <c r="F147" s="58">
        <f>IFERROR(VLOOKUP(B147,#REF!,7,FALSE),0)</f>
        <v>0</v>
      </c>
      <c r="G147" s="58">
        <f>IFERROR(VLOOKUP(B147,#REF!,3,FALSE),0)</f>
        <v>0</v>
      </c>
      <c r="H147" s="58"/>
      <c r="I147" s="58"/>
      <c r="J147" s="58">
        <f t="shared" si="18"/>
        <v>0</v>
      </c>
      <c r="K147" s="59" t="e">
        <f t="shared" si="19"/>
        <v>#REF!</v>
      </c>
      <c r="L147" s="58" t="e">
        <f t="shared" si="20"/>
        <v>#REF!</v>
      </c>
      <c r="M147" s="58" t="e">
        <f t="shared" si="21"/>
        <v>#REF!</v>
      </c>
      <c r="N147" s="1"/>
      <c r="O147" s="1" t="e">
        <f t="shared" si="22"/>
        <v>#REF!</v>
      </c>
      <c r="P147" s="1"/>
      <c r="Q147" s="1" t="e">
        <f t="shared" si="23"/>
        <v>#REF!</v>
      </c>
      <c r="R147" s="1" t="e">
        <f t="shared" si="24"/>
        <v>#REF!</v>
      </c>
      <c r="S147" s="1" t="e">
        <f t="shared" si="25"/>
        <v>#REF!</v>
      </c>
      <c r="T147" s="1" t="e">
        <f t="shared" si="26"/>
        <v>#REF!</v>
      </c>
      <c r="U147" s="1"/>
    </row>
    <row r="148" spans="1:21" s="15" customFormat="1" ht="12.75" customHeight="1" x14ac:dyDescent="0.2">
      <c r="A148" s="46"/>
      <c r="B148" s="14">
        <v>5523</v>
      </c>
      <c r="C148" s="13" t="s">
        <v>37</v>
      </c>
      <c r="D148" s="13" t="e">
        <f>VLOOKUP(B148,#REF!,7,FALSE)</f>
        <v>#REF!</v>
      </c>
      <c r="E148" s="57" t="e">
        <f>VLOOKUP(B148,#REF!,5,FALSE)</f>
        <v>#REF!</v>
      </c>
      <c r="F148" s="58">
        <f>IFERROR(VLOOKUP(B148,#REF!,7,FALSE),0)</f>
        <v>0</v>
      </c>
      <c r="G148" s="58">
        <f>IFERROR(VLOOKUP(B148,#REF!,3,FALSE),0)</f>
        <v>0</v>
      </c>
      <c r="H148" s="58"/>
      <c r="I148" s="58"/>
      <c r="J148" s="58">
        <f t="shared" si="18"/>
        <v>0</v>
      </c>
      <c r="K148" s="59" t="e">
        <f t="shared" si="19"/>
        <v>#REF!</v>
      </c>
      <c r="L148" s="58" t="e">
        <f t="shared" si="20"/>
        <v>#REF!</v>
      </c>
      <c r="M148" s="58" t="e">
        <f t="shared" si="21"/>
        <v>#REF!</v>
      </c>
      <c r="N148" s="1"/>
      <c r="O148" s="1" t="e">
        <f t="shared" si="22"/>
        <v>#REF!</v>
      </c>
      <c r="P148" s="1"/>
      <c r="Q148" s="1" t="e">
        <f t="shared" si="23"/>
        <v>#REF!</v>
      </c>
      <c r="R148" s="1" t="e">
        <f t="shared" si="24"/>
        <v>#REF!</v>
      </c>
      <c r="S148" s="1" t="e">
        <f t="shared" si="25"/>
        <v>#REF!</v>
      </c>
      <c r="T148" s="1" t="e">
        <f t="shared" si="26"/>
        <v>#REF!</v>
      </c>
      <c r="U148" s="1"/>
    </row>
    <row r="149" spans="1:21" s="15" customFormat="1" ht="12.75" customHeight="1" x14ac:dyDescent="0.2">
      <c r="A149" s="46"/>
      <c r="B149" s="14">
        <v>5727</v>
      </c>
      <c r="C149" s="13" t="s">
        <v>42</v>
      </c>
      <c r="D149" s="13" t="e">
        <f>VLOOKUP(B149,#REF!,7,FALSE)</f>
        <v>#REF!</v>
      </c>
      <c r="E149" s="57" t="e">
        <f>VLOOKUP(B149,#REF!,5,FALSE)</f>
        <v>#REF!</v>
      </c>
      <c r="F149" s="58">
        <f>IFERROR(VLOOKUP(B149,#REF!,7,FALSE),0)</f>
        <v>0</v>
      </c>
      <c r="G149" s="58">
        <f>IFERROR(VLOOKUP(B149,#REF!,3,FALSE),0)</f>
        <v>0</v>
      </c>
      <c r="H149" s="58"/>
      <c r="I149" s="58"/>
      <c r="J149" s="58">
        <f t="shared" si="18"/>
        <v>0</v>
      </c>
      <c r="K149" s="59" t="e">
        <f t="shared" si="19"/>
        <v>#REF!</v>
      </c>
      <c r="L149" s="58" t="e">
        <f t="shared" si="20"/>
        <v>#REF!</v>
      </c>
      <c r="M149" s="58" t="e">
        <f t="shared" si="21"/>
        <v>#REF!</v>
      </c>
      <c r="N149" s="1"/>
      <c r="O149" s="1" t="e">
        <f t="shared" si="22"/>
        <v>#REF!</v>
      </c>
      <c r="P149" s="1"/>
      <c r="Q149" s="1" t="e">
        <f t="shared" si="23"/>
        <v>#REF!</v>
      </c>
      <c r="R149" s="1" t="e">
        <f t="shared" si="24"/>
        <v>#REF!</v>
      </c>
      <c r="S149" s="1" t="e">
        <f t="shared" si="25"/>
        <v>#REF!</v>
      </c>
      <c r="T149" s="1" t="e">
        <f t="shared" si="26"/>
        <v>#REF!</v>
      </c>
      <c r="U149" s="1"/>
    </row>
    <row r="150" spans="1:21" s="15" customFormat="1" ht="12.75" customHeight="1" x14ac:dyDescent="0.2">
      <c r="A150" s="46"/>
      <c r="B150" s="14">
        <v>5924</v>
      </c>
      <c r="C150" s="13" t="s">
        <v>254</v>
      </c>
      <c r="D150" s="13" t="e">
        <f>VLOOKUP(B150,#REF!,7,FALSE)</f>
        <v>#REF!</v>
      </c>
      <c r="E150" s="57" t="e">
        <f>VLOOKUP(B150,#REF!,5,FALSE)</f>
        <v>#REF!</v>
      </c>
      <c r="F150" s="58">
        <f>IFERROR(VLOOKUP(B150,#REF!,7,FALSE),0)</f>
        <v>0</v>
      </c>
      <c r="G150" s="58">
        <f>IFERROR(VLOOKUP(B150,#REF!,3,FALSE),0)</f>
        <v>0</v>
      </c>
      <c r="H150" s="58"/>
      <c r="I150" s="58"/>
      <c r="J150" s="58">
        <f t="shared" si="18"/>
        <v>0</v>
      </c>
      <c r="K150" s="59" t="e">
        <f t="shared" si="19"/>
        <v>#REF!</v>
      </c>
      <c r="L150" s="58" t="e">
        <f t="shared" si="20"/>
        <v>#REF!</v>
      </c>
      <c r="M150" s="58" t="e">
        <f t="shared" si="21"/>
        <v>#REF!</v>
      </c>
      <c r="N150" s="1"/>
      <c r="O150" s="1" t="e">
        <f t="shared" si="22"/>
        <v>#REF!</v>
      </c>
      <c r="P150" s="1"/>
      <c r="Q150" s="1" t="e">
        <f t="shared" si="23"/>
        <v>#REF!</v>
      </c>
      <c r="R150" s="1" t="e">
        <f t="shared" si="24"/>
        <v>#REF!</v>
      </c>
      <c r="S150" s="1" t="e">
        <f t="shared" si="25"/>
        <v>#REF!</v>
      </c>
      <c r="T150" s="1" t="e">
        <f t="shared" si="26"/>
        <v>#REF!</v>
      </c>
      <c r="U150" s="1"/>
    </row>
    <row r="151" spans="1:21" s="15" customFormat="1" ht="12.75" customHeight="1" x14ac:dyDescent="0.2">
      <c r="A151" s="46"/>
      <c r="B151" s="14">
        <v>5708</v>
      </c>
      <c r="C151" s="13" t="s">
        <v>151</v>
      </c>
      <c r="D151" s="13" t="e">
        <f>VLOOKUP(B151,#REF!,7,FALSE)</f>
        <v>#REF!</v>
      </c>
      <c r="E151" s="57" t="e">
        <f>VLOOKUP(B151,#REF!,5,FALSE)</f>
        <v>#REF!</v>
      </c>
      <c r="F151" s="58">
        <f>IFERROR(VLOOKUP(B151,#REF!,7,FALSE),0)</f>
        <v>0</v>
      </c>
      <c r="G151" s="58">
        <f>IFERROR(VLOOKUP(B151,#REF!,3,FALSE),0)</f>
        <v>0</v>
      </c>
      <c r="H151" s="58"/>
      <c r="I151" s="58"/>
      <c r="J151" s="58">
        <f t="shared" si="18"/>
        <v>0</v>
      </c>
      <c r="K151" s="59" t="e">
        <f t="shared" si="19"/>
        <v>#REF!</v>
      </c>
      <c r="L151" s="58" t="e">
        <f t="shared" si="20"/>
        <v>#REF!</v>
      </c>
      <c r="M151" s="58" t="e">
        <f t="shared" si="21"/>
        <v>#REF!</v>
      </c>
      <c r="N151" s="1"/>
      <c r="O151" s="1" t="e">
        <f t="shared" si="22"/>
        <v>#REF!</v>
      </c>
      <c r="P151" s="1"/>
      <c r="Q151" s="1" t="e">
        <f t="shared" si="23"/>
        <v>#REF!</v>
      </c>
      <c r="R151" s="1" t="e">
        <f t="shared" si="24"/>
        <v>#REF!</v>
      </c>
      <c r="S151" s="1" t="e">
        <f t="shared" si="25"/>
        <v>#REF!</v>
      </c>
      <c r="T151" s="1" t="e">
        <f t="shared" si="26"/>
        <v>#REF!</v>
      </c>
      <c r="U151" s="1"/>
    </row>
    <row r="152" spans="1:21" s="15" customFormat="1" ht="12.75" customHeight="1" x14ac:dyDescent="0.2">
      <c r="A152" s="46"/>
      <c r="B152" s="14">
        <v>5720</v>
      </c>
      <c r="C152" s="13" t="s">
        <v>199</v>
      </c>
      <c r="D152" s="13" t="e">
        <f>VLOOKUP(B152,#REF!,7,FALSE)</f>
        <v>#REF!</v>
      </c>
      <c r="E152" s="57" t="e">
        <f>VLOOKUP(B152,#REF!,5,FALSE)</f>
        <v>#REF!</v>
      </c>
      <c r="F152" s="58">
        <f>IFERROR(VLOOKUP(B152,#REF!,7,FALSE),0)</f>
        <v>0</v>
      </c>
      <c r="G152" s="58">
        <f>IFERROR(VLOOKUP(B152,#REF!,3,FALSE),0)</f>
        <v>0</v>
      </c>
      <c r="H152" s="58"/>
      <c r="I152" s="58"/>
      <c r="J152" s="58">
        <f t="shared" si="18"/>
        <v>0</v>
      </c>
      <c r="K152" s="59" t="e">
        <f t="shared" si="19"/>
        <v>#REF!</v>
      </c>
      <c r="L152" s="58" t="e">
        <f t="shared" si="20"/>
        <v>#REF!</v>
      </c>
      <c r="M152" s="58" t="e">
        <f t="shared" si="21"/>
        <v>#REF!</v>
      </c>
      <c r="N152" s="1"/>
      <c r="O152" s="1" t="e">
        <f t="shared" si="22"/>
        <v>#REF!</v>
      </c>
      <c r="P152" s="1"/>
      <c r="Q152" s="1" t="e">
        <f t="shared" si="23"/>
        <v>#REF!</v>
      </c>
      <c r="R152" s="1" t="e">
        <f t="shared" si="24"/>
        <v>#REF!</v>
      </c>
      <c r="S152" s="1" t="e">
        <f t="shared" si="25"/>
        <v>#REF!</v>
      </c>
      <c r="T152" s="1" t="e">
        <f t="shared" si="26"/>
        <v>#REF!</v>
      </c>
      <c r="U152" s="1"/>
    </row>
    <row r="153" spans="1:21" s="15" customFormat="1" ht="12.75" customHeight="1" x14ac:dyDescent="0.2">
      <c r="A153" s="46"/>
      <c r="B153" s="14">
        <v>5819</v>
      </c>
      <c r="C153" s="13" t="s">
        <v>207</v>
      </c>
      <c r="D153" s="13" t="e">
        <f>VLOOKUP(B153,#REF!,7,FALSE)</f>
        <v>#REF!</v>
      </c>
      <c r="E153" s="57" t="e">
        <f>VLOOKUP(B153,#REF!,5,FALSE)</f>
        <v>#REF!</v>
      </c>
      <c r="F153" s="58">
        <f>IFERROR(VLOOKUP(B153,#REF!,7,FALSE),0)</f>
        <v>0</v>
      </c>
      <c r="G153" s="58">
        <f>IFERROR(VLOOKUP(B153,#REF!,3,FALSE),0)</f>
        <v>0</v>
      </c>
      <c r="H153" s="58"/>
      <c r="I153" s="58"/>
      <c r="J153" s="58">
        <f t="shared" si="18"/>
        <v>0</v>
      </c>
      <c r="K153" s="59" t="e">
        <f t="shared" si="19"/>
        <v>#REF!</v>
      </c>
      <c r="L153" s="58" t="e">
        <f t="shared" si="20"/>
        <v>#REF!</v>
      </c>
      <c r="M153" s="58" t="e">
        <f t="shared" si="21"/>
        <v>#REF!</v>
      </c>
      <c r="N153" s="1"/>
      <c r="O153" s="1" t="e">
        <f t="shared" si="22"/>
        <v>#REF!</v>
      </c>
      <c r="P153" s="1"/>
      <c r="Q153" s="1" t="e">
        <f t="shared" si="23"/>
        <v>#REF!</v>
      </c>
      <c r="R153" s="1" t="e">
        <f t="shared" si="24"/>
        <v>#REF!</v>
      </c>
      <c r="S153" s="1" t="e">
        <f t="shared" si="25"/>
        <v>#REF!</v>
      </c>
      <c r="T153" s="1" t="e">
        <f t="shared" si="26"/>
        <v>#REF!</v>
      </c>
      <c r="U153" s="1"/>
    </row>
    <row r="154" spans="1:21" s="15" customFormat="1" ht="12.75" customHeight="1" x14ac:dyDescent="0.2">
      <c r="A154" s="46"/>
      <c r="B154" s="14">
        <v>5717</v>
      </c>
      <c r="C154" s="13" t="s">
        <v>64</v>
      </c>
      <c r="D154" s="13" t="e">
        <f>VLOOKUP(B154,#REF!,7,FALSE)</f>
        <v>#REF!</v>
      </c>
      <c r="E154" s="57" t="e">
        <f>VLOOKUP(B154,#REF!,5,FALSE)</f>
        <v>#REF!</v>
      </c>
      <c r="F154" s="58">
        <f>IFERROR(VLOOKUP(B154,#REF!,7,FALSE),0)</f>
        <v>0</v>
      </c>
      <c r="G154" s="58">
        <f>IFERROR(VLOOKUP(B154,#REF!,3,FALSE),0)</f>
        <v>0</v>
      </c>
      <c r="H154" s="58"/>
      <c r="I154" s="58"/>
      <c r="J154" s="58">
        <f t="shared" si="18"/>
        <v>0</v>
      </c>
      <c r="K154" s="59" t="e">
        <f t="shared" si="19"/>
        <v>#REF!</v>
      </c>
      <c r="L154" s="58" t="e">
        <f t="shared" si="20"/>
        <v>#REF!</v>
      </c>
      <c r="M154" s="58" t="e">
        <f t="shared" si="21"/>
        <v>#REF!</v>
      </c>
      <c r="N154" s="1"/>
      <c r="O154" s="1" t="e">
        <f t="shared" si="22"/>
        <v>#REF!</v>
      </c>
      <c r="P154" s="1"/>
      <c r="Q154" s="1" t="e">
        <f t="shared" si="23"/>
        <v>#REF!</v>
      </c>
      <c r="R154" s="1" t="e">
        <f t="shared" si="24"/>
        <v>#REF!</v>
      </c>
      <c r="S154" s="1" t="e">
        <f t="shared" si="25"/>
        <v>#REF!</v>
      </c>
      <c r="T154" s="1" t="e">
        <f t="shared" si="26"/>
        <v>#REF!</v>
      </c>
      <c r="U154" s="1"/>
    </row>
    <row r="155" spans="1:21" s="15" customFormat="1" ht="12.75" customHeight="1" x14ac:dyDescent="0.2">
      <c r="A155" s="46"/>
      <c r="B155" s="14">
        <v>5855</v>
      </c>
      <c r="C155" s="13" t="s">
        <v>183</v>
      </c>
      <c r="D155" s="13" t="e">
        <f>VLOOKUP(B155,#REF!,7,FALSE)</f>
        <v>#REF!</v>
      </c>
      <c r="E155" s="57" t="e">
        <f>VLOOKUP(B155,#REF!,5,FALSE)</f>
        <v>#REF!</v>
      </c>
      <c r="F155" s="58">
        <f>IFERROR(VLOOKUP(B155,#REF!,7,FALSE),0)</f>
        <v>0</v>
      </c>
      <c r="G155" s="58">
        <f>IFERROR(VLOOKUP(B155,#REF!,3,FALSE),0)</f>
        <v>0</v>
      </c>
      <c r="H155" s="58"/>
      <c r="I155" s="58"/>
      <c r="J155" s="58">
        <f t="shared" si="18"/>
        <v>0</v>
      </c>
      <c r="K155" s="59" t="e">
        <f t="shared" si="19"/>
        <v>#REF!</v>
      </c>
      <c r="L155" s="58" t="e">
        <f t="shared" si="20"/>
        <v>#REF!</v>
      </c>
      <c r="M155" s="58" t="e">
        <f t="shared" si="21"/>
        <v>#REF!</v>
      </c>
      <c r="N155" s="1"/>
      <c r="O155" s="1" t="e">
        <f t="shared" si="22"/>
        <v>#REF!</v>
      </c>
      <c r="P155" s="1"/>
      <c r="Q155" s="1" t="e">
        <f t="shared" si="23"/>
        <v>#REF!</v>
      </c>
      <c r="R155" s="1" t="e">
        <f t="shared" si="24"/>
        <v>#REF!</v>
      </c>
      <c r="S155" s="1" t="e">
        <f t="shared" si="25"/>
        <v>#REF!</v>
      </c>
      <c r="T155" s="1" t="e">
        <f t="shared" si="26"/>
        <v>#REF!</v>
      </c>
      <c r="U155" s="1"/>
    </row>
    <row r="156" spans="1:21" s="15" customFormat="1" ht="12.75" customHeight="1" x14ac:dyDescent="0.2">
      <c r="A156" s="46"/>
      <c r="B156" s="14">
        <v>5498</v>
      </c>
      <c r="C156" s="13" t="s">
        <v>36</v>
      </c>
      <c r="D156" s="13" t="e">
        <f>VLOOKUP(B156,#REF!,7,FALSE)</f>
        <v>#REF!</v>
      </c>
      <c r="E156" s="57" t="e">
        <f>VLOOKUP(B156,#REF!,5,FALSE)</f>
        <v>#REF!</v>
      </c>
      <c r="F156" s="58">
        <f>IFERROR(VLOOKUP(B156,#REF!,7,FALSE),0)</f>
        <v>0</v>
      </c>
      <c r="G156" s="58">
        <f>IFERROR(VLOOKUP(B156,#REF!,3,FALSE),0)</f>
        <v>0</v>
      </c>
      <c r="H156" s="58"/>
      <c r="I156" s="58"/>
      <c r="J156" s="58">
        <f t="shared" si="18"/>
        <v>0</v>
      </c>
      <c r="K156" s="59" t="e">
        <f t="shared" si="19"/>
        <v>#REF!</v>
      </c>
      <c r="L156" s="58" t="e">
        <f t="shared" si="20"/>
        <v>#REF!</v>
      </c>
      <c r="M156" s="58" t="e">
        <f t="shared" si="21"/>
        <v>#REF!</v>
      </c>
      <c r="N156" s="1"/>
      <c r="O156" s="1" t="e">
        <f t="shared" si="22"/>
        <v>#REF!</v>
      </c>
      <c r="P156" s="1"/>
      <c r="Q156" s="1" t="e">
        <f t="shared" si="23"/>
        <v>#REF!</v>
      </c>
      <c r="R156" s="1" t="e">
        <f t="shared" si="24"/>
        <v>#REF!</v>
      </c>
      <c r="S156" s="1" t="e">
        <f t="shared" si="25"/>
        <v>#REF!</v>
      </c>
      <c r="T156" s="1" t="e">
        <f t="shared" si="26"/>
        <v>#REF!</v>
      </c>
      <c r="U156" s="1"/>
    </row>
    <row r="157" spans="1:21" s="15" customFormat="1" ht="12.75" customHeight="1" x14ac:dyDescent="0.2">
      <c r="A157" s="46"/>
      <c r="B157" s="14">
        <v>5725</v>
      </c>
      <c r="C157" s="13" t="s">
        <v>67</v>
      </c>
      <c r="D157" s="13" t="e">
        <f>VLOOKUP(B157,#REF!,7,FALSE)</f>
        <v>#REF!</v>
      </c>
      <c r="E157" s="57" t="e">
        <f>VLOOKUP(B157,#REF!,5,FALSE)</f>
        <v>#REF!</v>
      </c>
      <c r="F157" s="58">
        <f>IFERROR(VLOOKUP(B157,#REF!,7,FALSE),0)</f>
        <v>0</v>
      </c>
      <c r="G157" s="58">
        <f>IFERROR(VLOOKUP(B157,#REF!,3,FALSE),0)</f>
        <v>0</v>
      </c>
      <c r="H157" s="58"/>
      <c r="I157" s="58"/>
      <c r="J157" s="58">
        <f t="shared" si="18"/>
        <v>0</v>
      </c>
      <c r="K157" s="59" t="e">
        <f t="shared" si="19"/>
        <v>#REF!</v>
      </c>
      <c r="L157" s="58" t="e">
        <f t="shared" si="20"/>
        <v>#REF!</v>
      </c>
      <c r="M157" s="58" t="e">
        <f t="shared" si="21"/>
        <v>#REF!</v>
      </c>
      <c r="N157" s="1"/>
      <c r="O157" s="1" t="e">
        <f t="shared" si="22"/>
        <v>#REF!</v>
      </c>
      <c r="P157" s="1"/>
      <c r="Q157" s="1" t="e">
        <f t="shared" si="23"/>
        <v>#REF!</v>
      </c>
      <c r="R157" s="1" t="e">
        <f t="shared" si="24"/>
        <v>#REF!</v>
      </c>
      <c r="S157" s="1" t="e">
        <f t="shared" si="25"/>
        <v>#REF!</v>
      </c>
      <c r="T157" s="1" t="e">
        <f t="shared" si="26"/>
        <v>#REF!</v>
      </c>
      <c r="U157" s="1"/>
    </row>
    <row r="158" spans="1:21" s="15" customFormat="1" ht="12.75" customHeight="1" x14ac:dyDescent="0.2">
      <c r="A158" s="46"/>
      <c r="B158" s="14">
        <v>5611</v>
      </c>
      <c r="C158" s="13" t="s">
        <v>56</v>
      </c>
      <c r="D158" s="13" t="e">
        <f>VLOOKUP(B158,#REF!,7,FALSE)</f>
        <v>#REF!</v>
      </c>
      <c r="E158" s="57" t="e">
        <f>VLOOKUP(B158,#REF!,5,FALSE)</f>
        <v>#REF!</v>
      </c>
      <c r="F158" s="58">
        <f>IFERROR(VLOOKUP(B158,#REF!,7,FALSE),0)</f>
        <v>0</v>
      </c>
      <c r="G158" s="58">
        <f>IFERROR(VLOOKUP(B158,#REF!,3,FALSE),0)</f>
        <v>0</v>
      </c>
      <c r="H158" s="58"/>
      <c r="I158" s="58"/>
      <c r="J158" s="58">
        <f t="shared" si="18"/>
        <v>0</v>
      </c>
      <c r="K158" s="59" t="e">
        <f t="shared" si="19"/>
        <v>#REF!</v>
      </c>
      <c r="L158" s="58" t="e">
        <f t="shared" si="20"/>
        <v>#REF!</v>
      </c>
      <c r="M158" s="58" t="e">
        <f t="shared" si="21"/>
        <v>#REF!</v>
      </c>
      <c r="N158" s="1"/>
      <c r="O158" s="1" t="e">
        <f t="shared" si="22"/>
        <v>#REF!</v>
      </c>
      <c r="P158" s="1"/>
      <c r="Q158" s="1" t="e">
        <f t="shared" si="23"/>
        <v>#REF!</v>
      </c>
      <c r="R158" s="1" t="e">
        <f t="shared" si="24"/>
        <v>#REF!</v>
      </c>
      <c r="S158" s="1" t="e">
        <f t="shared" si="25"/>
        <v>#REF!</v>
      </c>
      <c r="T158" s="1" t="e">
        <f t="shared" si="26"/>
        <v>#REF!</v>
      </c>
      <c r="U158" s="1"/>
    </row>
    <row r="159" spans="1:21" s="15" customFormat="1" ht="12.75" customHeight="1" x14ac:dyDescent="0.2">
      <c r="A159" s="46"/>
      <c r="B159" s="14">
        <v>5645</v>
      </c>
      <c r="C159" s="13" t="s">
        <v>276</v>
      </c>
      <c r="D159" s="13" t="e">
        <f>VLOOKUP(B159,#REF!,7,FALSE)</f>
        <v>#REF!</v>
      </c>
      <c r="E159" s="57" t="e">
        <f>VLOOKUP(B159,#REF!,5,FALSE)</f>
        <v>#REF!</v>
      </c>
      <c r="F159" s="58">
        <f>IFERROR(VLOOKUP(B159,#REF!,7,FALSE),0)</f>
        <v>0</v>
      </c>
      <c r="G159" s="58">
        <f>IFERROR(VLOOKUP(B159,#REF!,3,FALSE),0)</f>
        <v>0</v>
      </c>
      <c r="H159" s="58"/>
      <c r="I159" s="58"/>
      <c r="J159" s="58">
        <f t="shared" si="18"/>
        <v>0</v>
      </c>
      <c r="K159" s="59" t="e">
        <f t="shared" si="19"/>
        <v>#REF!</v>
      </c>
      <c r="L159" s="58" t="e">
        <f t="shared" si="20"/>
        <v>#REF!</v>
      </c>
      <c r="M159" s="58" t="e">
        <f t="shared" si="21"/>
        <v>#REF!</v>
      </c>
      <c r="N159" s="1"/>
      <c r="O159" s="1" t="e">
        <f t="shared" si="22"/>
        <v>#REF!</v>
      </c>
      <c r="P159" s="1"/>
      <c r="Q159" s="1" t="e">
        <f t="shared" si="23"/>
        <v>#REF!</v>
      </c>
      <c r="R159" s="1" t="e">
        <f t="shared" si="24"/>
        <v>#REF!</v>
      </c>
      <c r="S159" s="1" t="e">
        <f t="shared" si="25"/>
        <v>#REF!</v>
      </c>
      <c r="T159" s="1" t="e">
        <f t="shared" si="26"/>
        <v>#REF!</v>
      </c>
      <c r="U159" s="1"/>
    </row>
    <row r="160" spans="1:21" s="15" customFormat="1" ht="12.75" customHeight="1" x14ac:dyDescent="0.2">
      <c r="A160" s="46"/>
      <c r="B160" s="14">
        <v>5408</v>
      </c>
      <c r="C160" s="13" t="s">
        <v>250</v>
      </c>
      <c r="D160" s="13" t="e">
        <f>VLOOKUP(B160,#REF!,7,FALSE)</f>
        <v>#REF!</v>
      </c>
      <c r="E160" s="57" t="e">
        <f>VLOOKUP(B160,#REF!,5,FALSE)</f>
        <v>#REF!</v>
      </c>
      <c r="F160" s="58">
        <f>IFERROR(VLOOKUP(B160,#REF!,7,FALSE),0)</f>
        <v>0</v>
      </c>
      <c r="G160" s="58">
        <f>IFERROR(VLOOKUP(B160,#REF!,3,FALSE),0)</f>
        <v>0</v>
      </c>
      <c r="H160" s="58"/>
      <c r="I160" s="58"/>
      <c r="J160" s="58">
        <f t="shared" si="18"/>
        <v>0</v>
      </c>
      <c r="K160" s="59" t="e">
        <f t="shared" si="19"/>
        <v>#REF!</v>
      </c>
      <c r="L160" s="58" t="e">
        <f t="shared" si="20"/>
        <v>#REF!</v>
      </c>
      <c r="M160" s="58" t="e">
        <f t="shared" si="21"/>
        <v>#REF!</v>
      </c>
      <c r="N160" s="1"/>
      <c r="O160" s="1" t="e">
        <f t="shared" si="22"/>
        <v>#REF!</v>
      </c>
      <c r="P160" s="1"/>
      <c r="Q160" s="1" t="e">
        <f t="shared" si="23"/>
        <v>#REF!</v>
      </c>
      <c r="R160" s="1" t="e">
        <f t="shared" si="24"/>
        <v>#REF!</v>
      </c>
      <c r="S160" s="1" t="e">
        <f t="shared" si="25"/>
        <v>#REF!</v>
      </c>
      <c r="T160" s="1" t="e">
        <f t="shared" si="26"/>
        <v>#REF!</v>
      </c>
      <c r="U160" s="1"/>
    </row>
    <row r="161" spans="1:21" s="15" customFormat="1" ht="12.75" customHeight="1" x14ac:dyDescent="0.2">
      <c r="A161" s="46"/>
      <c r="B161" s="14">
        <v>5410</v>
      </c>
      <c r="C161" s="13" t="s">
        <v>255</v>
      </c>
      <c r="D161" s="13" t="e">
        <f>VLOOKUP(B161,#REF!,7,FALSE)</f>
        <v>#REF!</v>
      </c>
      <c r="E161" s="57" t="e">
        <f>VLOOKUP(B161,#REF!,5,FALSE)</f>
        <v>#REF!</v>
      </c>
      <c r="F161" s="58">
        <f>IFERROR(VLOOKUP(B161,#REF!,7,FALSE),0)</f>
        <v>0</v>
      </c>
      <c r="G161" s="58">
        <f>IFERROR(VLOOKUP(B161,#REF!,3,FALSE),0)</f>
        <v>0</v>
      </c>
      <c r="H161" s="58"/>
      <c r="I161" s="58"/>
      <c r="J161" s="58">
        <f t="shared" si="18"/>
        <v>0</v>
      </c>
      <c r="K161" s="59" t="e">
        <f t="shared" si="19"/>
        <v>#REF!</v>
      </c>
      <c r="L161" s="58" t="e">
        <f t="shared" si="20"/>
        <v>#REF!</v>
      </c>
      <c r="M161" s="58" t="e">
        <f t="shared" si="21"/>
        <v>#REF!</v>
      </c>
      <c r="N161" s="1"/>
      <c r="O161" s="1" t="e">
        <f t="shared" si="22"/>
        <v>#REF!</v>
      </c>
      <c r="P161" s="1"/>
      <c r="Q161" s="1" t="e">
        <f t="shared" si="23"/>
        <v>#REF!</v>
      </c>
      <c r="R161" s="1" t="e">
        <f t="shared" si="24"/>
        <v>#REF!</v>
      </c>
      <c r="S161" s="1" t="e">
        <f t="shared" si="25"/>
        <v>#REF!</v>
      </c>
      <c r="T161" s="1" t="e">
        <f t="shared" si="26"/>
        <v>#REF!</v>
      </c>
      <c r="U161" s="1"/>
    </row>
    <row r="162" spans="1:21" s="15" customFormat="1" ht="12.75" customHeight="1" x14ac:dyDescent="0.2">
      <c r="A162" s="46"/>
      <c r="B162" s="14">
        <v>5482</v>
      </c>
      <c r="C162" s="13" t="s">
        <v>184</v>
      </c>
      <c r="D162" s="13" t="e">
        <f>VLOOKUP(B162,#REF!,7,FALSE)</f>
        <v>#REF!</v>
      </c>
      <c r="E162" s="57" t="e">
        <f>VLOOKUP(B162,#REF!,5,FALSE)</f>
        <v>#REF!</v>
      </c>
      <c r="F162" s="58">
        <f>IFERROR(VLOOKUP(B162,#REF!,7,FALSE),0)</f>
        <v>0</v>
      </c>
      <c r="G162" s="58">
        <f>IFERROR(VLOOKUP(B162,#REF!,3,FALSE),0)</f>
        <v>0</v>
      </c>
      <c r="H162" s="58"/>
      <c r="I162" s="58"/>
      <c r="J162" s="58">
        <f t="shared" si="18"/>
        <v>0</v>
      </c>
      <c r="K162" s="59" t="e">
        <f t="shared" si="19"/>
        <v>#REF!</v>
      </c>
      <c r="L162" s="58" t="e">
        <f t="shared" si="20"/>
        <v>#REF!</v>
      </c>
      <c r="M162" s="58" t="e">
        <f t="shared" si="21"/>
        <v>#REF!</v>
      </c>
      <c r="N162" s="1"/>
      <c r="O162" s="1" t="e">
        <f t="shared" si="22"/>
        <v>#REF!</v>
      </c>
      <c r="P162" s="1"/>
      <c r="Q162" s="1" t="e">
        <f t="shared" si="23"/>
        <v>#REF!</v>
      </c>
      <c r="R162" s="1" t="e">
        <f t="shared" si="24"/>
        <v>#REF!</v>
      </c>
      <c r="S162" s="1" t="e">
        <f t="shared" si="25"/>
        <v>#REF!</v>
      </c>
      <c r="T162" s="1" t="e">
        <f t="shared" si="26"/>
        <v>#REF!</v>
      </c>
      <c r="U162" s="1"/>
    </row>
    <row r="163" spans="1:21" s="15" customFormat="1" ht="12.75" customHeight="1" x14ac:dyDescent="0.2">
      <c r="A163" s="46"/>
      <c r="B163" s="14">
        <v>5493</v>
      </c>
      <c r="C163" s="13" t="s">
        <v>257</v>
      </c>
      <c r="D163" s="13" t="e">
        <f>VLOOKUP(B163,#REF!,7,FALSE)</f>
        <v>#REF!</v>
      </c>
      <c r="E163" s="57" t="e">
        <f>VLOOKUP(B163,#REF!,5,FALSE)</f>
        <v>#REF!</v>
      </c>
      <c r="F163" s="58">
        <f>IFERROR(VLOOKUP(B163,#REF!,7,FALSE),0)</f>
        <v>0</v>
      </c>
      <c r="G163" s="58">
        <f>IFERROR(VLOOKUP(B163,#REF!,3,FALSE),0)</f>
        <v>0</v>
      </c>
      <c r="H163" s="58"/>
      <c r="I163" s="58"/>
      <c r="J163" s="58">
        <f t="shared" si="18"/>
        <v>0</v>
      </c>
      <c r="K163" s="59" t="e">
        <f t="shared" si="19"/>
        <v>#REF!</v>
      </c>
      <c r="L163" s="58" t="e">
        <f t="shared" si="20"/>
        <v>#REF!</v>
      </c>
      <c r="M163" s="58" t="e">
        <f t="shared" si="21"/>
        <v>#REF!</v>
      </c>
      <c r="N163" s="1"/>
      <c r="O163" s="1" t="e">
        <f t="shared" si="22"/>
        <v>#REF!</v>
      </c>
      <c r="P163" s="1"/>
      <c r="Q163" s="1" t="e">
        <f t="shared" si="23"/>
        <v>#REF!</v>
      </c>
      <c r="R163" s="1" t="e">
        <f t="shared" si="24"/>
        <v>#REF!</v>
      </c>
      <c r="S163" s="1" t="e">
        <f t="shared" si="25"/>
        <v>#REF!</v>
      </c>
      <c r="T163" s="1" t="e">
        <f t="shared" si="26"/>
        <v>#REF!</v>
      </c>
      <c r="U163" s="1"/>
    </row>
    <row r="164" spans="1:21" s="15" customFormat="1" ht="12.75" customHeight="1" x14ac:dyDescent="0.2">
      <c r="A164" s="46"/>
      <c r="B164" s="14">
        <v>5729</v>
      </c>
      <c r="C164" s="13" t="s">
        <v>296</v>
      </c>
      <c r="D164" s="13" t="e">
        <f>VLOOKUP(B164,#REF!,7,FALSE)</f>
        <v>#REF!</v>
      </c>
      <c r="E164" s="57" t="e">
        <f>VLOOKUP(B164,#REF!,5,FALSE)</f>
        <v>#REF!</v>
      </c>
      <c r="F164" s="58">
        <f>IFERROR(VLOOKUP(B164,#REF!,7,FALSE),0)</f>
        <v>0</v>
      </c>
      <c r="G164" s="58">
        <f>IFERROR(VLOOKUP(B164,#REF!,3,FALSE),0)</f>
        <v>0</v>
      </c>
      <c r="H164" s="58"/>
      <c r="I164" s="58"/>
      <c r="J164" s="58">
        <f t="shared" si="18"/>
        <v>0</v>
      </c>
      <c r="K164" s="59" t="e">
        <f t="shared" si="19"/>
        <v>#REF!</v>
      </c>
      <c r="L164" s="58" t="e">
        <f t="shared" si="20"/>
        <v>#REF!</v>
      </c>
      <c r="M164" s="58" t="e">
        <f t="shared" si="21"/>
        <v>#REF!</v>
      </c>
      <c r="N164" s="1"/>
      <c r="O164" s="1" t="e">
        <f t="shared" si="22"/>
        <v>#REF!</v>
      </c>
      <c r="P164" s="1"/>
      <c r="Q164" s="1" t="e">
        <f t="shared" si="23"/>
        <v>#REF!</v>
      </c>
      <c r="R164" s="1" t="e">
        <f t="shared" si="24"/>
        <v>#REF!</v>
      </c>
      <c r="S164" s="1" t="e">
        <f t="shared" si="25"/>
        <v>#REF!</v>
      </c>
      <c r="T164" s="1" t="e">
        <f t="shared" si="26"/>
        <v>#REF!</v>
      </c>
      <c r="U164" s="1"/>
    </row>
    <row r="165" spans="1:21" s="15" customFormat="1" ht="12.75" customHeight="1" x14ac:dyDescent="0.2">
      <c r="A165" s="46"/>
      <c r="B165" s="14">
        <v>5499</v>
      </c>
      <c r="C165" s="13" t="s">
        <v>289</v>
      </c>
      <c r="D165" s="13" t="e">
        <f>VLOOKUP(B165,#REF!,7,FALSE)</f>
        <v>#REF!</v>
      </c>
      <c r="E165" s="57" t="e">
        <f>VLOOKUP(B165,#REF!,5,FALSE)</f>
        <v>#REF!</v>
      </c>
      <c r="F165" s="58">
        <f>IFERROR(VLOOKUP(B165,#REF!,7,FALSE),0)</f>
        <v>0</v>
      </c>
      <c r="G165" s="58">
        <f>IFERROR(VLOOKUP(B165,#REF!,3,FALSE),0)</f>
        <v>0</v>
      </c>
      <c r="H165" s="58"/>
      <c r="I165" s="58"/>
      <c r="J165" s="58">
        <f t="shared" si="18"/>
        <v>0</v>
      </c>
      <c r="K165" s="59" t="e">
        <f t="shared" si="19"/>
        <v>#REF!</v>
      </c>
      <c r="L165" s="58" t="e">
        <f t="shared" si="20"/>
        <v>#REF!</v>
      </c>
      <c r="M165" s="58" t="e">
        <f t="shared" si="21"/>
        <v>#REF!</v>
      </c>
      <c r="N165" s="1"/>
      <c r="O165" s="1" t="e">
        <f t="shared" si="22"/>
        <v>#REF!</v>
      </c>
      <c r="P165" s="1"/>
      <c r="Q165" s="1" t="e">
        <f t="shared" si="23"/>
        <v>#REF!</v>
      </c>
      <c r="R165" s="1" t="e">
        <f t="shared" si="24"/>
        <v>#REF!</v>
      </c>
      <c r="S165" s="1" t="e">
        <f t="shared" si="25"/>
        <v>#REF!</v>
      </c>
      <c r="T165" s="1" t="e">
        <f t="shared" si="26"/>
        <v>#REF!</v>
      </c>
      <c r="U165" s="1"/>
    </row>
    <row r="166" spans="1:21" s="15" customFormat="1" ht="12.75" customHeight="1" x14ac:dyDescent="0.2">
      <c r="A166" s="46"/>
      <c r="B166" s="14">
        <v>5921</v>
      </c>
      <c r="C166" s="13" t="s">
        <v>240</v>
      </c>
      <c r="D166" s="13" t="e">
        <f>VLOOKUP(B166,#REF!,7,FALSE)</f>
        <v>#REF!</v>
      </c>
      <c r="E166" s="57" t="e">
        <f>VLOOKUP(B166,#REF!,5,FALSE)</f>
        <v>#REF!</v>
      </c>
      <c r="F166" s="58">
        <f>IFERROR(VLOOKUP(B166,#REF!,7,FALSE),0)</f>
        <v>0</v>
      </c>
      <c r="G166" s="58">
        <f>IFERROR(VLOOKUP(B166,#REF!,3,FALSE),0)</f>
        <v>0</v>
      </c>
      <c r="H166" s="58"/>
      <c r="I166" s="58"/>
      <c r="J166" s="58">
        <f t="shared" si="18"/>
        <v>0</v>
      </c>
      <c r="K166" s="59" t="e">
        <f t="shared" si="19"/>
        <v>#REF!</v>
      </c>
      <c r="L166" s="58" t="e">
        <f t="shared" si="20"/>
        <v>#REF!</v>
      </c>
      <c r="M166" s="58" t="e">
        <f t="shared" si="21"/>
        <v>#REF!</v>
      </c>
      <c r="N166" s="1"/>
      <c r="O166" s="1" t="e">
        <f t="shared" si="22"/>
        <v>#REF!</v>
      </c>
      <c r="P166" s="1"/>
      <c r="Q166" s="1" t="e">
        <f t="shared" si="23"/>
        <v>#REF!</v>
      </c>
      <c r="R166" s="1" t="e">
        <f t="shared" si="24"/>
        <v>#REF!</v>
      </c>
      <c r="S166" s="1" t="e">
        <f t="shared" si="25"/>
        <v>#REF!</v>
      </c>
      <c r="T166" s="1" t="e">
        <f t="shared" si="26"/>
        <v>#REF!</v>
      </c>
      <c r="U166" s="1"/>
    </row>
    <row r="167" spans="1:21" s="15" customFormat="1" ht="12.75" customHeight="1" x14ac:dyDescent="0.2">
      <c r="A167" s="46"/>
      <c r="B167" s="14">
        <v>5831</v>
      </c>
      <c r="C167" s="13" t="s">
        <v>54</v>
      </c>
      <c r="D167" s="13" t="e">
        <f>VLOOKUP(B167,#REF!,7,FALSE)</f>
        <v>#REF!</v>
      </c>
      <c r="E167" s="57" t="e">
        <f>VLOOKUP(B167,#REF!,5,FALSE)</f>
        <v>#REF!</v>
      </c>
      <c r="F167" s="58">
        <f>IFERROR(VLOOKUP(B167,#REF!,7,FALSE),0)</f>
        <v>0</v>
      </c>
      <c r="G167" s="58">
        <f>IFERROR(VLOOKUP(B167,#REF!,3,FALSE),0)</f>
        <v>0</v>
      </c>
      <c r="H167" s="58"/>
      <c r="I167" s="58"/>
      <c r="J167" s="58">
        <f t="shared" si="18"/>
        <v>0</v>
      </c>
      <c r="K167" s="59" t="e">
        <f t="shared" si="19"/>
        <v>#REF!</v>
      </c>
      <c r="L167" s="58" t="e">
        <f t="shared" si="20"/>
        <v>#REF!</v>
      </c>
      <c r="M167" s="58" t="e">
        <f t="shared" si="21"/>
        <v>#REF!</v>
      </c>
      <c r="N167" s="1"/>
      <c r="O167" s="1" t="e">
        <f t="shared" si="22"/>
        <v>#REF!</v>
      </c>
      <c r="P167" s="1"/>
      <c r="Q167" s="1" t="e">
        <f t="shared" si="23"/>
        <v>#REF!</v>
      </c>
      <c r="R167" s="1" t="e">
        <f t="shared" si="24"/>
        <v>#REF!</v>
      </c>
      <c r="S167" s="1" t="e">
        <f t="shared" si="25"/>
        <v>#REF!</v>
      </c>
      <c r="T167" s="1" t="e">
        <f t="shared" si="26"/>
        <v>#REF!</v>
      </c>
      <c r="U167" s="1"/>
    </row>
    <row r="168" spans="1:21" s="15" customFormat="1" ht="12.75" customHeight="1" x14ac:dyDescent="0.2">
      <c r="A168" s="46"/>
      <c r="B168" s="14">
        <v>5804</v>
      </c>
      <c r="C168" s="13" t="s">
        <v>210</v>
      </c>
      <c r="D168" s="13" t="e">
        <f>VLOOKUP(B168,#REF!,7,FALSE)</f>
        <v>#REF!</v>
      </c>
      <c r="E168" s="57" t="e">
        <f>VLOOKUP(B168,#REF!,5,FALSE)</f>
        <v>#REF!</v>
      </c>
      <c r="F168" s="58">
        <f>IFERROR(VLOOKUP(B168,#REF!,7,FALSE),0)</f>
        <v>0</v>
      </c>
      <c r="G168" s="58">
        <f>IFERROR(VLOOKUP(B168,#REF!,3,FALSE),0)</f>
        <v>0</v>
      </c>
      <c r="H168" s="58"/>
      <c r="I168" s="58"/>
      <c r="J168" s="58">
        <f t="shared" si="18"/>
        <v>0</v>
      </c>
      <c r="K168" s="59" t="e">
        <f t="shared" si="19"/>
        <v>#REF!</v>
      </c>
      <c r="L168" s="58" t="e">
        <f t="shared" si="20"/>
        <v>#REF!</v>
      </c>
      <c r="M168" s="58" t="e">
        <f t="shared" si="21"/>
        <v>#REF!</v>
      </c>
      <c r="N168" s="1"/>
      <c r="O168" s="1" t="e">
        <f t="shared" si="22"/>
        <v>#REF!</v>
      </c>
      <c r="P168" s="1"/>
      <c r="Q168" s="1" t="e">
        <f t="shared" si="23"/>
        <v>#REF!</v>
      </c>
      <c r="R168" s="1" t="e">
        <f t="shared" si="24"/>
        <v>#REF!</v>
      </c>
      <c r="S168" s="1" t="e">
        <f t="shared" si="25"/>
        <v>#REF!</v>
      </c>
      <c r="T168" s="1" t="e">
        <f t="shared" si="26"/>
        <v>#REF!</v>
      </c>
      <c r="U168" s="1"/>
    </row>
    <row r="169" spans="1:21" s="15" customFormat="1" ht="12.75" customHeight="1" x14ac:dyDescent="0.2">
      <c r="A169" s="46"/>
      <c r="B169" s="14">
        <v>5656</v>
      </c>
      <c r="C169" s="13" t="s">
        <v>68</v>
      </c>
      <c r="D169" s="13" t="e">
        <f>VLOOKUP(B169,#REF!,7,FALSE)</f>
        <v>#REF!</v>
      </c>
      <c r="E169" s="57" t="e">
        <f>VLOOKUP(B169,#REF!,5,FALSE)</f>
        <v>#REF!</v>
      </c>
      <c r="F169" s="58">
        <f>IFERROR(VLOOKUP(B169,#REF!,7,FALSE),0)</f>
        <v>0</v>
      </c>
      <c r="G169" s="58">
        <f>IFERROR(VLOOKUP(B169,#REF!,3,FALSE),0)</f>
        <v>0</v>
      </c>
      <c r="H169" s="58"/>
      <c r="I169" s="58"/>
      <c r="J169" s="58">
        <f t="shared" si="18"/>
        <v>0</v>
      </c>
      <c r="K169" s="59" t="e">
        <f t="shared" si="19"/>
        <v>#REF!</v>
      </c>
      <c r="L169" s="58" t="e">
        <f t="shared" si="20"/>
        <v>#REF!</v>
      </c>
      <c r="M169" s="58" t="e">
        <f t="shared" si="21"/>
        <v>#REF!</v>
      </c>
      <c r="N169" s="1"/>
      <c r="O169" s="1" t="e">
        <f t="shared" si="22"/>
        <v>#REF!</v>
      </c>
      <c r="P169" s="1"/>
      <c r="Q169" s="1" t="e">
        <f t="shared" si="23"/>
        <v>#REF!</v>
      </c>
      <c r="R169" s="1" t="e">
        <f t="shared" si="24"/>
        <v>#REF!</v>
      </c>
      <c r="S169" s="1" t="e">
        <f t="shared" si="25"/>
        <v>#REF!</v>
      </c>
      <c r="T169" s="1" t="e">
        <f t="shared" si="26"/>
        <v>#REF!</v>
      </c>
      <c r="U169" s="1"/>
    </row>
    <row r="170" spans="1:21" s="15" customFormat="1" ht="12.75" customHeight="1" x14ac:dyDescent="0.2">
      <c r="A170" s="46"/>
      <c r="B170" s="14">
        <v>5520</v>
      </c>
      <c r="C170" s="13" t="s">
        <v>187</v>
      </c>
      <c r="D170" s="13" t="e">
        <f>VLOOKUP(B170,#REF!,7,FALSE)</f>
        <v>#REF!</v>
      </c>
      <c r="E170" s="57" t="e">
        <f>VLOOKUP(B170,#REF!,5,FALSE)</f>
        <v>#REF!</v>
      </c>
      <c r="F170" s="58">
        <f>IFERROR(VLOOKUP(B170,#REF!,7,FALSE),0)</f>
        <v>0</v>
      </c>
      <c r="G170" s="58">
        <f>IFERROR(VLOOKUP(B170,#REF!,3,FALSE),0)</f>
        <v>0</v>
      </c>
      <c r="H170" s="58"/>
      <c r="I170" s="58"/>
      <c r="J170" s="58">
        <f t="shared" si="18"/>
        <v>0</v>
      </c>
      <c r="K170" s="59" t="e">
        <f t="shared" si="19"/>
        <v>#REF!</v>
      </c>
      <c r="L170" s="58" t="e">
        <f t="shared" si="20"/>
        <v>#REF!</v>
      </c>
      <c r="M170" s="58" t="e">
        <f t="shared" si="21"/>
        <v>#REF!</v>
      </c>
      <c r="N170" s="1"/>
      <c r="O170" s="1" t="e">
        <f t="shared" si="22"/>
        <v>#REF!</v>
      </c>
      <c r="P170" s="1"/>
      <c r="Q170" s="1" t="e">
        <f t="shared" si="23"/>
        <v>#REF!</v>
      </c>
      <c r="R170" s="1" t="e">
        <f t="shared" si="24"/>
        <v>#REF!</v>
      </c>
      <c r="S170" s="1" t="e">
        <f t="shared" si="25"/>
        <v>#REF!</v>
      </c>
      <c r="T170" s="1" t="e">
        <f t="shared" si="26"/>
        <v>#REF!</v>
      </c>
      <c r="U170" s="1"/>
    </row>
    <row r="171" spans="1:21" s="15" customFormat="1" ht="12.75" customHeight="1" x14ac:dyDescent="0.2">
      <c r="A171" s="46"/>
      <c r="B171" s="14">
        <v>5843</v>
      </c>
      <c r="C171" s="13" t="s">
        <v>280</v>
      </c>
      <c r="D171" s="13" t="e">
        <f>VLOOKUP(B171,#REF!,7,FALSE)</f>
        <v>#REF!</v>
      </c>
      <c r="E171" s="57" t="e">
        <f>VLOOKUP(B171,#REF!,5,FALSE)</f>
        <v>#REF!</v>
      </c>
      <c r="F171" s="58">
        <f>IFERROR(VLOOKUP(B171,#REF!,7,FALSE),0)</f>
        <v>0</v>
      </c>
      <c r="G171" s="58">
        <f>IFERROR(VLOOKUP(B171,#REF!,3,FALSE),0)</f>
        <v>0</v>
      </c>
      <c r="H171" s="58"/>
      <c r="I171" s="58"/>
      <c r="J171" s="58">
        <f t="shared" si="18"/>
        <v>0</v>
      </c>
      <c r="K171" s="59" t="e">
        <f t="shared" si="19"/>
        <v>#REF!</v>
      </c>
      <c r="L171" s="58" t="e">
        <f t="shared" si="20"/>
        <v>#REF!</v>
      </c>
      <c r="M171" s="58" t="e">
        <f t="shared" si="21"/>
        <v>#REF!</v>
      </c>
      <c r="N171" s="1"/>
      <c r="O171" s="1" t="e">
        <f t="shared" si="22"/>
        <v>#REF!</v>
      </c>
      <c r="P171" s="1"/>
      <c r="Q171" s="1" t="e">
        <f t="shared" si="23"/>
        <v>#REF!</v>
      </c>
      <c r="R171" s="1" t="e">
        <f t="shared" si="24"/>
        <v>#REF!</v>
      </c>
      <c r="S171" s="1" t="e">
        <f t="shared" si="25"/>
        <v>#REF!</v>
      </c>
      <c r="T171" s="1" t="e">
        <f t="shared" si="26"/>
        <v>#REF!</v>
      </c>
      <c r="U171" s="1"/>
    </row>
    <row r="172" spans="1:21" s="15" customFormat="1" ht="12.75" customHeight="1" x14ac:dyDescent="0.2">
      <c r="A172" s="46"/>
      <c r="B172" s="14">
        <v>5704</v>
      </c>
      <c r="C172" s="13" t="s">
        <v>120</v>
      </c>
      <c r="D172" s="13" t="e">
        <f>VLOOKUP(B172,#REF!,7,FALSE)</f>
        <v>#REF!</v>
      </c>
      <c r="E172" s="57" t="e">
        <f>VLOOKUP(B172,#REF!,5,FALSE)</f>
        <v>#REF!</v>
      </c>
      <c r="F172" s="58">
        <f>IFERROR(VLOOKUP(B172,#REF!,7,FALSE),0)</f>
        <v>0</v>
      </c>
      <c r="G172" s="58">
        <f>IFERROR(VLOOKUP(B172,#REF!,3,FALSE),0)</f>
        <v>0</v>
      </c>
      <c r="H172" s="58"/>
      <c r="I172" s="58"/>
      <c r="J172" s="58">
        <f t="shared" si="18"/>
        <v>0</v>
      </c>
      <c r="K172" s="59" t="e">
        <f t="shared" si="19"/>
        <v>#REF!</v>
      </c>
      <c r="L172" s="58" t="e">
        <f t="shared" si="20"/>
        <v>#REF!</v>
      </c>
      <c r="M172" s="58" t="e">
        <f t="shared" si="21"/>
        <v>#REF!</v>
      </c>
      <c r="N172" s="1"/>
      <c r="O172" s="1" t="e">
        <f t="shared" si="22"/>
        <v>#REF!</v>
      </c>
      <c r="P172" s="1"/>
      <c r="Q172" s="1" t="e">
        <f t="shared" si="23"/>
        <v>#REF!</v>
      </c>
      <c r="R172" s="1" t="e">
        <f t="shared" si="24"/>
        <v>#REF!</v>
      </c>
      <c r="S172" s="1" t="e">
        <f t="shared" si="25"/>
        <v>#REF!</v>
      </c>
      <c r="T172" s="1" t="e">
        <f t="shared" si="26"/>
        <v>#REF!</v>
      </c>
      <c r="U172" s="1"/>
    </row>
    <row r="173" spans="1:21" s="15" customFormat="1" ht="12.75" customHeight="1" x14ac:dyDescent="0.2">
      <c r="A173" s="46"/>
      <c r="B173" s="14">
        <v>5521</v>
      </c>
      <c r="C173" s="13" t="s">
        <v>188</v>
      </c>
      <c r="D173" s="13" t="e">
        <f>VLOOKUP(B173,#REF!,7,FALSE)</f>
        <v>#REF!</v>
      </c>
      <c r="E173" s="57" t="e">
        <f>VLOOKUP(B173,#REF!,5,FALSE)</f>
        <v>#REF!</v>
      </c>
      <c r="F173" s="58">
        <f>IFERROR(VLOOKUP(B173,#REF!,7,FALSE),0)</f>
        <v>0</v>
      </c>
      <c r="G173" s="58">
        <f>IFERROR(VLOOKUP(B173,#REF!,3,FALSE),0)</f>
        <v>0</v>
      </c>
      <c r="H173" s="58"/>
      <c r="I173" s="58"/>
      <c r="J173" s="58">
        <f t="shared" si="18"/>
        <v>0</v>
      </c>
      <c r="K173" s="59" t="e">
        <f t="shared" si="19"/>
        <v>#REF!</v>
      </c>
      <c r="L173" s="58" t="e">
        <f t="shared" si="20"/>
        <v>#REF!</v>
      </c>
      <c r="M173" s="58" t="e">
        <f t="shared" si="21"/>
        <v>#REF!</v>
      </c>
      <c r="N173" s="1"/>
      <c r="O173" s="1" t="e">
        <f t="shared" si="22"/>
        <v>#REF!</v>
      </c>
      <c r="P173" s="1"/>
      <c r="Q173" s="1" t="e">
        <f t="shared" si="23"/>
        <v>#REF!</v>
      </c>
      <c r="R173" s="1" t="e">
        <f t="shared" si="24"/>
        <v>#REF!</v>
      </c>
      <c r="S173" s="1" t="e">
        <f t="shared" si="25"/>
        <v>#REF!</v>
      </c>
      <c r="T173" s="1" t="e">
        <f t="shared" si="26"/>
        <v>#REF!</v>
      </c>
      <c r="U173" s="1"/>
    </row>
    <row r="174" spans="1:21" s="15" customFormat="1" ht="12.75" customHeight="1" x14ac:dyDescent="0.2">
      <c r="A174" s="46"/>
      <c r="B174" s="14">
        <v>5501</v>
      </c>
      <c r="C174" s="13" t="s">
        <v>293</v>
      </c>
      <c r="D174" s="13" t="e">
        <f>VLOOKUP(B174,#REF!,7,FALSE)</f>
        <v>#REF!</v>
      </c>
      <c r="E174" s="57" t="e">
        <f>VLOOKUP(B174,#REF!,5,FALSE)</f>
        <v>#REF!</v>
      </c>
      <c r="F174" s="58">
        <f>IFERROR(VLOOKUP(B174,#REF!,7,FALSE),0)</f>
        <v>0</v>
      </c>
      <c r="G174" s="58">
        <f>IFERROR(VLOOKUP(B174,#REF!,3,FALSE),0)</f>
        <v>0</v>
      </c>
      <c r="H174" s="58"/>
      <c r="I174" s="58"/>
      <c r="J174" s="58">
        <f t="shared" si="18"/>
        <v>0</v>
      </c>
      <c r="K174" s="59" t="e">
        <f t="shared" si="19"/>
        <v>#REF!</v>
      </c>
      <c r="L174" s="58" t="e">
        <f t="shared" si="20"/>
        <v>#REF!</v>
      </c>
      <c r="M174" s="58" t="e">
        <f t="shared" si="21"/>
        <v>#REF!</v>
      </c>
      <c r="N174" s="1"/>
      <c r="O174" s="1" t="e">
        <f t="shared" si="22"/>
        <v>#REF!</v>
      </c>
      <c r="P174" s="1"/>
      <c r="Q174" s="1" t="e">
        <f t="shared" si="23"/>
        <v>#REF!</v>
      </c>
      <c r="R174" s="1" t="e">
        <f t="shared" si="24"/>
        <v>#REF!</v>
      </c>
      <c r="S174" s="1" t="e">
        <f t="shared" si="25"/>
        <v>#REF!</v>
      </c>
      <c r="T174" s="1" t="e">
        <f t="shared" si="26"/>
        <v>#REF!</v>
      </c>
      <c r="U174" s="1"/>
    </row>
    <row r="175" spans="1:21" s="15" customFormat="1" ht="12.75" customHeight="1" x14ac:dyDescent="0.2">
      <c r="A175" s="46"/>
      <c r="B175" s="14">
        <v>5726</v>
      </c>
      <c r="C175" s="13" t="s">
        <v>215</v>
      </c>
      <c r="D175" s="13" t="e">
        <f>VLOOKUP(B175,#REF!,7,FALSE)</f>
        <v>#REF!</v>
      </c>
      <c r="E175" s="57" t="e">
        <f>VLOOKUP(B175,#REF!,5,FALSE)</f>
        <v>#REF!</v>
      </c>
      <c r="F175" s="58">
        <f>IFERROR(VLOOKUP(B175,#REF!,7,FALSE),0)</f>
        <v>0</v>
      </c>
      <c r="G175" s="58">
        <f>IFERROR(VLOOKUP(B175,#REF!,3,FALSE),0)</f>
        <v>0</v>
      </c>
      <c r="H175" s="58"/>
      <c r="I175" s="58"/>
      <c r="J175" s="58">
        <f t="shared" si="18"/>
        <v>0</v>
      </c>
      <c r="K175" s="59" t="e">
        <f t="shared" si="19"/>
        <v>#REF!</v>
      </c>
      <c r="L175" s="58" t="e">
        <f t="shared" si="20"/>
        <v>#REF!</v>
      </c>
      <c r="M175" s="58" t="e">
        <f t="shared" si="21"/>
        <v>#REF!</v>
      </c>
      <c r="N175" s="1"/>
      <c r="O175" s="1" t="e">
        <f t="shared" si="22"/>
        <v>#REF!</v>
      </c>
      <c r="P175" s="1"/>
      <c r="Q175" s="1" t="e">
        <f t="shared" si="23"/>
        <v>#REF!</v>
      </c>
      <c r="R175" s="1" t="e">
        <f t="shared" si="24"/>
        <v>#REF!</v>
      </c>
      <c r="S175" s="1" t="e">
        <f t="shared" si="25"/>
        <v>#REF!</v>
      </c>
      <c r="T175" s="1" t="e">
        <f t="shared" si="26"/>
        <v>#REF!</v>
      </c>
      <c r="U175" s="1"/>
    </row>
    <row r="176" spans="1:21" s="15" customFormat="1" ht="12.75" customHeight="1" x14ac:dyDescent="0.2">
      <c r="A176" s="46"/>
      <c r="B176" s="14">
        <v>5534</v>
      </c>
      <c r="C176" s="13" t="s">
        <v>282</v>
      </c>
      <c r="D176" s="13" t="e">
        <f>VLOOKUP(B176,#REF!,7,FALSE)</f>
        <v>#REF!</v>
      </c>
      <c r="E176" s="57" t="e">
        <f>VLOOKUP(B176,#REF!,5,FALSE)</f>
        <v>#REF!</v>
      </c>
      <c r="F176" s="58">
        <f>IFERROR(VLOOKUP(B176,#REF!,7,FALSE),0)</f>
        <v>0</v>
      </c>
      <c r="G176" s="58">
        <f>IFERROR(VLOOKUP(B176,#REF!,3,FALSE),0)</f>
        <v>0</v>
      </c>
      <c r="H176" s="58"/>
      <c r="I176" s="58"/>
      <c r="J176" s="58">
        <f t="shared" si="18"/>
        <v>0</v>
      </c>
      <c r="K176" s="59" t="e">
        <f t="shared" si="19"/>
        <v>#REF!</v>
      </c>
      <c r="L176" s="58" t="e">
        <f t="shared" si="20"/>
        <v>#REF!</v>
      </c>
      <c r="M176" s="58" t="e">
        <f t="shared" si="21"/>
        <v>#REF!</v>
      </c>
      <c r="N176" s="1"/>
      <c r="O176" s="1" t="e">
        <f t="shared" si="22"/>
        <v>#REF!</v>
      </c>
      <c r="P176" s="1"/>
      <c r="Q176" s="1" t="e">
        <f t="shared" si="23"/>
        <v>#REF!</v>
      </c>
      <c r="R176" s="1" t="e">
        <f t="shared" si="24"/>
        <v>#REF!</v>
      </c>
      <c r="S176" s="1" t="e">
        <f t="shared" si="25"/>
        <v>#REF!</v>
      </c>
      <c r="T176" s="1" t="e">
        <f t="shared" si="26"/>
        <v>#REF!</v>
      </c>
      <c r="U176" s="1"/>
    </row>
    <row r="177" spans="1:21" s="15" customFormat="1" ht="12.75" customHeight="1" x14ac:dyDescent="0.2">
      <c r="A177" s="46"/>
      <c r="B177" s="14">
        <v>5483</v>
      </c>
      <c r="C177" s="13" t="s">
        <v>192</v>
      </c>
      <c r="D177" s="13" t="e">
        <f>VLOOKUP(B177,#REF!,7,FALSE)</f>
        <v>#REF!</v>
      </c>
      <c r="E177" s="57" t="e">
        <f>VLOOKUP(B177,#REF!,5,FALSE)</f>
        <v>#REF!</v>
      </c>
      <c r="F177" s="58">
        <f>IFERROR(VLOOKUP(B177,#REF!,7,FALSE),0)</f>
        <v>0</v>
      </c>
      <c r="G177" s="58">
        <f>IFERROR(VLOOKUP(B177,#REF!,3,FALSE),0)</f>
        <v>0</v>
      </c>
      <c r="H177" s="58"/>
      <c r="I177" s="58"/>
      <c r="J177" s="58">
        <f t="shared" si="18"/>
        <v>0</v>
      </c>
      <c r="K177" s="59" t="e">
        <f t="shared" si="19"/>
        <v>#REF!</v>
      </c>
      <c r="L177" s="58" t="e">
        <f t="shared" si="20"/>
        <v>#REF!</v>
      </c>
      <c r="M177" s="58" t="e">
        <f t="shared" si="21"/>
        <v>#REF!</v>
      </c>
      <c r="N177" s="1"/>
      <c r="O177" s="1" t="e">
        <f t="shared" si="22"/>
        <v>#REF!</v>
      </c>
      <c r="P177" s="1"/>
      <c r="Q177" s="1" t="e">
        <f t="shared" si="23"/>
        <v>#REF!</v>
      </c>
      <c r="R177" s="1" t="e">
        <f t="shared" si="24"/>
        <v>#REF!</v>
      </c>
      <c r="S177" s="1" t="e">
        <f t="shared" si="25"/>
        <v>#REF!</v>
      </c>
      <c r="T177" s="1" t="e">
        <f t="shared" si="26"/>
        <v>#REF!</v>
      </c>
      <c r="U177" s="1"/>
    </row>
    <row r="178" spans="1:21" s="15" customFormat="1" ht="12.75" customHeight="1" x14ac:dyDescent="0.2">
      <c r="A178" s="46"/>
      <c r="B178" s="14">
        <v>5456</v>
      </c>
      <c r="C178" s="13" t="s">
        <v>173</v>
      </c>
      <c r="D178" s="13" t="e">
        <f>VLOOKUP(B178,#REF!,7,FALSE)</f>
        <v>#REF!</v>
      </c>
      <c r="E178" s="57" t="e">
        <f>VLOOKUP(B178,#REF!,5,FALSE)</f>
        <v>#REF!</v>
      </c>
      <c r="F178" s="58">
        <f>IFERROR(VLOOKUP(B178,#REF!,7,FALSE),0)</f>
        <v>0</v>
      </c>
      <c r="G178" s="58">
        <f>IFERROR(VLOOKUP(B178,#REF!,3,FALSE),0)</f>
        <v>0</v>
      </c>
      <c r="H178" s="58"/>
      <c r="I178" s="58"/>
      <c r="J178" s="58">
        <f t="shared" si="18"/>
        <v>0</v>
      </c>
      <c r="K178" s="59" t="e">
        <f t="shared" si="19"/>
        <v>#REF!</v>
      </c>
      <c r="L178" s="58" t="e">
        <f t="shared" si="20"/>
        <v>#REF!</v>
      </c>
      <c r="M178" s="58" t="e">
        <f t="shared" si="21"/>
        <v>#REF!</v>
      </c>
      <c r="N178" s="1"/>
      <c r="O178" s="1" t="e">
        <f t="shared" si="22"/>
        <v>#REF!</v>
      </c>
      <c r="P178" s="1"/>
      <c r="Q178" s="1" t="e">
        <f t="shared" si="23"/>
        <v>#REF!</v>
      </c>
      <c r="R178" s="1" t="e">
        <f t="shared" si="24"/>
        <v>#REF!</v>
      </c>
      <c r="S178" s="1" t="e">
        <f t="shared" si="25"/>
        <v>#REF!</v>
      </c>
      <c r="T178" s="1" t="e">
        <f t="shared" si="26"/>
        <v>#REF!</v>
      </c>
      <c r="U178" s="1"/>
    </row>
    <row r="179" spans="1:21" s="15" customFormat="1" ht="12.75" customHeight="1" x14ac:dyDescent="0.2">
      <c r="A179" s="46"/>
      <c r="B179" s="14">
        <v>5609</v>
      </c>
      <c r="C179" s="13" t="s">
        <v>273</v>
      </c>
      <c r="D179" s="13" t="e">
        <f>VLOOKUP(B179,#REF!,7,FALSE)</f>
        <v>#REF!</v>
      </c>
      <c r="E179" s="57" t="e">
        <f>VLOOKUP(B179,#REF!,5,FALSE)</f>
        <v>#REF!</v>
      </c>
      <c r="F179" s="58">
        <f>IFERROR(VLOOKUP(B179,#REF!,7,FALSE),0)</f>
        <v>0</v>
      </c>
      <c r="G179" s="58">
        <f>IFERROR(VLOOKUP(B179,#REF!,3,FALSE),0)</f>
        <v>0</v>
      </c>
      <c r="H179" s="58"/>
      <c r="I179" s="58"/>
      <c r="J179" s="58">
        <f t="shared" si="18"/>
        <v>0</v>
      </c>
      <c r="K179" s="59" t="e">
        <f t="shared" si="19"/>
        <v>#REF!</v>
      </c>
      <c r="L179" s="58" t="e">
        <f t="shared" si="20"/>
        <v>#REF!</v>
      </c>
      <c r="M179" s="58" t="e">
        <f t="shared" si="21"/>
        <v>#REF!</v>
      </c>
      <c r="N179" s="1"/>
      <c r="O179" s="1" t="e">
        <f t="shared" si="22"/>
        <v>#REF!</v>
      </c>
      <c r="P179" s="1"/>
      <c r="Q179" s="1" t="e">
        <f t="shared" si="23"/>
        <v>#REF!</v>
      </c>
      <c r="R179" s="1" t="e">
        <f t="shared" si="24"/>
        <v>#REF!</v>
      </c>
      <c r="S179" s="1" t="e">
        <f t="shared" si="25"/>
        <v>#REF!</v>
      </c>
      <c r="T179" s="1" t="e">
        <f t="shared" si="26"/>
        <v>#REF!</v>
      </c>
      <c r="U179" s="1"/>
    </row>
    <row r="180" spans="1:21" s="15" customFormat="1" ht="12.75" customHeight="1" x14ac:dyDescent="0.2">
      <c r="A180" s="46"/>
      <c r="B180" s="14">
        <v>5607</v>
      </c>
      <c r="C180" s="13" t="s">
        <v>46</v>
      </c>
      <c r="D180" s="13" t="e">
        <f>VLOOKUP(B180,#REF!,7,FALSE)</f>
        <v>#REF!</v>
      </c>
      <c r="E180" s="57" t="e">
        <f>VLOOKUP(B180,#REF!,5,FALSE)</f>
        <v>#REF!</v>
      </c>
      <c r="F180" s="58">
        <f>IFERROR(VLOOKUP(B180,#REF!,7,FALSE),0)</f>
        <v>0</v>
      </c>
      <c r="G180" s="58">
        <f>IFERROR(VLOOKUP(B180,#REF!,3,FALSE),0)</f>
        <v>0</v>
      </c>
      <c r="H180" s="58"/>
      <c r="I180" s="58"/>
      <c r="J180" s="58">
        <f t="shared" si="18"/>
        <v>0</v>
      </c>
      <c r="K180" s="59" t="e">
        <f t="shared" si="19"/>
        <v>#REF!</v>
      </c>
      <c r="L180" s="58" t="e">
        <f t="shared" si="20"/>
        <v>#REF!</v>
      </c>
      <c r="M180" s="58" t="e">
        <f t="shared" si="21"/>
        <v>#REF!</v>
      </c>
      <c r="N180" s="1"/>
      <c r="O180" s="1" t="e">
        <f t="shared" si="22"/>
        <v>#REF!</v>
      </c>
      <c r="P180" s="1"/>
      <c r="Q180" s="1" t="e">
        <f t="shared" si="23"/>
        <v>#REF!</v>
      </c>
      <c r="R180" s="1" t="e">
        <f t="shared" si="24"/>
        <v>#REF!</v>
      </c>
      <c r="S180" s="1" t="e">
        <f t="shared" si="25"/>
        <v>#REF!</v>
      </c>
      <c r="T180" s="1" t="e">
        <f t="shared" si="26"/>
        <v>#REF!</v>
      </c>
      <c r="U180" s="1"/>
    </row>
    <row r="181" spans="1:21" s="15" customFormat="1" ht="12.75" customHeight="1" x14ac:dyDescent="0.2">
      <c r="A181" s="46"/>
      <c r="B181" s="14">
        <v>5638</v>
      </c>
      <c r="C181" s="13" t="s">
        <v>41</v>
      </c>
      <c r="D181" s="13" t="e">
        <f>VLOOKUP(B181,#REF!,7,FALSE)</f>
        <v>#REF!</v>
      </c>
      <c r="E181" s="57" t="e">
        <f>VLOOKUP(B181,#REF!,5,FALSE)</f>
        <v>#REF!</v>
      </c>
      <c r="F181" s="58">
        <f>IFERROR(VLOOKUP(B181,#REF!,7,FALSE),0)</f>
        <v>0</v>
      </c>
      <c r="G181" s="58">
        <f>IFERROR(VLOOKUP(B181,#REF!,3,FALSE),0)</f>
        <v>0</v>
      </c>
      <c r="H181" s="58"/>
      <c r="I181" s="58"/>
      <c r="J181" s="58">
        <f t="shared" si="18"/>
        <v>0</v>
      </c>
      <c r="K181" s="59" t="e">
        <f t="shared" si="19"/>
        <v>#REF!</v>
      </c>
      <c r="L181" s="58" t="e">
        <f t="shared" si="20"/>
        <v>#REF!</v>
      </c>
      <c r="M181" s="58" t="e">
        <f t="shared" si="21"/>
        <v>#REF!</v>
      </c>
      <c r="N181" s="1"/>
      <c r="O181" s="1" t="e">
        <f t="shared" si="22"/>
        <v>#REF!</v>
      </c>
      <c r="P181" s="1"/>
      <c r="Q181" s="1" t="e">
        <f t="shared" si="23"/>
        <v>#REF!</v>
      </c>
      <c r="R181" s="1" t="e">
        <f t="shared" si="24"/>
        <v>#REF!</v>
      </c>
      <c r="S181" s="1" t="e">
        <f t="shared" si="25"/>
        <v>#REF!</v>
      </c>
      <c r="T181" s="1" t="e">
        <f t="shared" si="26"/>
        <v>#REF!</v>
      </c>
      <c r="U181" s="1"/>
    </row>
    <row r="182" spans="1:21" s="15" customFormat="1" ht="12.75" customHeight="1" x14ac:dyDescent="0.2">
      <c r="A182" s="46"/>
      <c r="B182" s="14">
        <v>5718</v>
      </c>
      <c r="C182" s="13" t="s">
        <v>28</v>
      </c>
      <c r="D182" s="13" t="e">
        <f>VLOOKUP(B182,#REF!,7,FALSE)</f>
        <v>#REF!</v>
      </c>
      <c r="E182" s="57" t="e">
        <f>VLOOKUP(B182,#REF!,5,FALSE)</f>
        <v>#REF!</v>
      </c>
      <c r="F182" s="58">
        <f>IFERROR(VLOOKUP(B182,#REF!,7,FALSE),0)</f>
        <v>0</v>
      </c>
      <c r="G182" s="58">
        <f>IFERROR(VLOOKUP(B182,#REF!,3,FALSE),0)</f>
        <v>0</v>
      </c>
      <c r="H182" s="58"/>
      <c r="I182" s="58"/>
      <c r="J182" s="58">
        <f t="shared" si="18"/>
        <v>0</v>
      </c>
      <c r="K182" s="59" t="e">
        <f t="shared" si="19"/>
        <v>#REF!</v>
      </c>
      <c r="L182" s="58" t="e">
        <f t="shared" si="20"/>
        <v>#REF!</v>
      </c>
      <c r="M182" s="58" t="e">
        <f t="shared" si="21"/>
        <v>#REF!</v>
      </c>
      <c r="N182" s="1"/>
      <c r="O182" s="1" t="e">
        <f t="shared" si="22"/>
        <v>#REF!</v>
      </c>
      <c r="P182" s="1"/>
      <c r="Q182" s="1" t="e">
        <f t="shared" si="23"/>
        <v>#REF!</v>
      </c>
      <c r="R182" s="1" t="e">
        <f t="shared" si="24"/>
        <v>#REF!</v>
      </c>
      <c r="S182" s="1" t="e">
        <f t="shared" si="25"/>
        <v>#REF!</v>
      </c>
      <c r="T182" s="1" t="e">
        <f t="shared" si="26"/>
        <v>#REF!</v>
      </c>
      <c r="U182" s="1"/>
    </row>
    <row r="183" spans="1:21" s="15" customFormat="1" ht="12.75" customHeight="1" x14ac:dyDescent="0.2">
      <c r="A183" s="46"/>
      <c r="B183" s="14">
        <v>5604</v>
      </c>
      <c r="C183" s="13" t="s">
        <v>30</v>
      </c>
      <c r="D183" s="13" t="e">
        <f>VLOOKUP(B183,#REF!,7,FALSE)</f>
        <v>#REF!</v>
      </c>
      <c r="E183" s="57" t="e">
        <f>VLOOKUP(B183,#REF!,5,FALSE)</f>
        <v>#REF!</v>
      </c>
      <c r="F183" s="58">
        <f>IFERROR(VLOOKUP(B183,#REF!,7,FALSE),0)</f>
        <v>0</v>
      </c>
      <c r="G183" s="58">
        <f>IFERROR(VLOOKUP(B183,#REF!,3,FALSE),0)</f>
        <v>0</v>
      </c>
      <c r="H183" s="58"/>
      <c r="I183" s="58"/>
      <c r="J183" s="58">
        <f t="shared" si="18"/>
        <v>0</v>
      </c>
      <c r="K183" s="59" t="e">
        <f t="shared" si="19"/>
        <v>#REF!</v>
      </c>
      <c r="L183" s="58" t="e">
        <f t="shared" si="20"/>
        <v>#REF!</v>
      </c>
      <c r="M183" s="58" t="e">
        <f t="shared" si="21"/>
        <v>#REF!</v>
      </c>
      <c r="N183" s="1"/>
      <c r="O183" s="1" t="e">
        <f t="shared" si="22"/>
        <v>#REF!</v>
      </c>
      <c r="P183" s="1"/>
      <c r="Q183" s="1" t="e">
        <f t="shared" si="23"/>
        <v>#REF!</v>
      </c>
      <c r="R183" s="1" t="e">
        <f t="shared" si="24"/>
        <v>#REF!</v>
      </c>
      <c r="S183" s="1" t="e">
        <f t="shared" si="25"/>
        <v>#REF!</v>
      </c>
      <c r="T183" s="1" t="e">
        <f t="shared" si="26"/>
        <v>#REF!</v>
      </c>
      <c r="U183" s="1"/>
    </row>
    <row r="184" spans="1:21" s="15" customFormat="1" ht="12.75" customHeight="1" x14ac:dyDescent="0.2">
      <c r="A184" s="46"/>
      <c r="B184" s="14">
        <v>5480</v>
      </c>
      <c r="C184" s="13" t="s">
        <v>175</v>
      </c>
      <c r="D184" s="13" t="e">
        <f>VLOOKUP(B184,#REF!,7,FALSE)</f>
        <v>#REF!</v>
      </c>
      <c r="E184" s="57" t="e">
        <f>VLOOKUP(B184,#REF!,5,FALSE)</f>
        <v>#REF!</v>
      </c>
      <c r="F184" s="58">
        <f>IFERROR(VLOOKUP(B184,#REF!,7,FALSE),0)</f>
        <v>0</v>
      </c>
      <c r="G184" s="58">
        <f>IFERROR(VLOOKUP(B184,#REF!,3,FALSE),0)</f>
        <v>0</v>
      </c>
      <c r="H184" s="58"/>
      <c r="I184" s="58"/>
      <c r="J184" s="58">
        <f t="shared" si="18"/>
        <v>0</v>
      </c>
      <c r="K184" s="59" t="e">
        <f t="shared" si="19"/>
        <v>#REF!</v>
      </c>
      <c r="L184" s="58" t="e">
        <f t="shared" si="20"/>
        <v>#REF!</v>
      </c>
      <c r="M184" s="58" t="e">
        <f t="shared" si="21"/>
        <v>#REF!</v>
      </c>
      <c r="N184" s="1"/>
      <c r="O184" s="1" t="e">
        <f t="shared" si="22"/>
        <v>#REF!</v>
      </c>
      <c r="P184" s="1"/>
      <c r="Q184" s="1" t="e">
        <f t="shared" si="23"/>
        <v>#REF!</v>
      </c>
      <c r="R184" s="1" t="e">
        <f t="shared" si="24"/>
        <v>#REF!</v>
      </c>
      <c r="S184" s="1" t="e">
        <f t="shared" si="25"/>
        <v>#REF!</v>
      </c>
      <c r="T184" s="1" t="e">
        <f t="shared" si="26"/>
        <v>#REF!</v>
      </c>
      <c r="U184" s="1"/>
    </row>
    <row r="185" spans="1:21" s="15" customFormat="1" ht="12.75" customHeight="1" x14ac:dyDescent="0.2">
      <c r="A185" s="46"/>
      <c r="B185" s="14">
        <v>5632</v>
      </c>
      <c r="C185" s="13" t="s">
        <v>178</v>
      </c>
      <c r="D185" s="13" t="e">
        <f>VLOOKUP(B185,#REF!,7,FALSE)</f>
        <v>#REF!</v>
      </c>
      <c r="E185" s="57" t="e">
        <f>VLOOKUP(B185,#REF!,5,FALSE)</f>
        <v>#REF!</v>
      </c>
      <c r="F185" s="58">
        <f>IFERROR(VLOOKUP(B185,#REF!,7,FALSE),0)</f>
        <v>0</v>
      </c>
      <c r="G185" s="58">
        <f>IFERROR(VLOOKUP(B185,#REF!,3,FALSE),0)</f>
        <v>0</v>
      </c>
      <c r="H185" s="58"/>
      <c r="I185" s="58"/>
      <c r="J185" s="58">
        <f t="shared" si="18"/>
        <v>0</v>
      </c>
      <c r="K185" s="59" t="e">
        <f t="shared" si="19"/>
        <v>#REF!</v>
      </c>
      <c r="L185" s="58" t="e">
        <f t="shared" si="20"/>
        <v>#REF!</v>
      </c>
      <c r="M185" s="58" t="e">
        <f t="shared" si="21"/>
        <v>#REF!</v>
      </c>
      <c r="N185" s="1"/>
      <c r="O185" s="1" t="e">
        <f t="shared" si="22"/>
        <v>#REF!</v>
      </c>
      <c r="P185" s="1"/>
      <c r="Q185" s="1" t="e">
        <f t="shared" si="23"/>
        <v>#REF!</v>
      </c>
      <c r="R185" s="1" t="e">
        <f t="shared" si="24"/>
        <v>#REF!</v>
      </c>
      <c r="S185" s="1" t="e">
        <f t="shared" si="25"/>
        <v>#REF!</v>
      </c>
      <c r="T185" s="1" t="e">
        <f t="shared" si="26"/>
        <v>#REF!</v>
      </c>
      <c r="U185" s="1"/>
    </row>
    <row r="186" spans="1:21" s="15" customFormat="1" ht="12.75" customHeight="1" x14ac:dyDescent="0.2">
      <c r="A186" s="46"/>
      <c r="B186" s="14">
        <v>5434</v>
      </c>
      <c r="C186" s="13" t="s">
        <v>284</v>
      </c>
      <c r="D186" s="13" t="e">
        <f>VLOOKUP(B186,#REF!,7,FALSE)</f>
        <v>#REF!</v>
      </c>
      <c r="E186" s="57" t="e">
        <f>VLOOKUP(B186,#REF!,5,FALSE)</f>
        <v>#REF!</v>
      </c>
      <c r="F186" s="58">
        <f>IFERROR(VLOOKUP(B186,#REF!,7,FALSE),0)</f>
        <v>0</v>
      </c>
      <c r="G186" s="58">
        <f>IFERROR(VLOOKUP(B186,#REF!,3,FALSE),0)</f>
        <v>0</v>
      </c>
      <c r="H186" s="58"/>
      <c r="I186" s="58"/>
      <c r="J186" s="58">
        <f t="shared" si="18"/>
        <v>0</v>
      </c>
      <c r="K186" s="59" t="e">
        <f t="shared" si="19"/>
        <v>#REF!</v>
      </c>
      <c r="L186" s="58" t="e">
        <f t="shared" si="20"/>
        <v>#REF!</v>
      </c>
      <c r="M186" s="58" t="e">
        <f t="shared" si="21"/>
        <v>#REF!</v>
      </c>
      <c r="N186" s="1"/>
      <c r="O186" s="1" t="e">
        <f t="shared" si="22"/>
        <v>#REF!</v>
      </c>
      <c r="P186" s="1"/>
      <c r="Q186" s="1" t="e">
        <f t="shared" si="23"/>
        <v>#REF!</v>
      </c>
      <c r="R186" s="1" t="e">
        <f t="shared" si="24"/>
        <v>#REF!</v>
      </c>
      <c r="S186" s="1" t="e">
        <f t="shared" si="25"/>
        <v>#REF!</v>
      </c>
      <c r="T186" s="1" t="e">
        <f t="shared" si="26"/>
        <v>#REF!</v>
      </c>
      <c r="U186" s="1"/>
    </row>
    <row r="187" spans="1:21" s="15" customFormat="1" ht="12.75" customHeight="1" x14ac:dyDescent="0.2">
      <c r="A187" s="46"/>
      <c r="B187" s="14">
        <v>5585</v>
      </c>
      <c r="C187" s="13" t="s">
        <v>211</v>
      </c>
      <c r="D187" s="13" t="e">
        <f>VLOOKUP(B187,#REF!,7,FALSE)</f>
        <v>#REF!</v>
      </c>
      <c r="E187" s="57" t="e">
        <f>VLOOKUP(B187,#REF!,5,FALSE)</f>
        <v>#REF!</v>
      </c>
      <c r="F187" s="58">
        <f>IFERROR(VLOOKUP(B187,#REF!,7,FALSE),0)</f>
        <v>0</v>
      </c>
      <c r="G187" s="58">
        <f>IFERROR(VLOOKUP(B187,#REF!,3,FALSE),0)</f>
        <v>0</v>
      </c>
      <c r="H187" s="58"/>
      <c r="I187" s="58"/>
      <c r="J187" s="58">
        <f t="shared" si="18"/>
        <v>0</v>
      </c>
      <c r="K187" s="59" t="e">
        <f t="shared" si="19"/>
        <v>#REF!</v>
      </c>
      <c r="L187" s="58" t="e">
        <f t="shared" si="20"/>
        <v>#REF!</v>
      </c>
      <c r="M187" s="58" t="e">
        <f t="shared" si="21"/>
        <v>#REF!</v>
      </c>
      <c r="N187" s="1"/>
      <c r="O187" s="1" t="e">
        <f t="shared" si="22"/>
        <v>#REF!</v>
      </c>
      <c r="P187" s="1"/>
      <c r="Q187" s="1" t="e">
        <f t="shared" si="23"/>
        <v>#REF!</v>
      </c>
      <c r="R187" s="1" t="e">
        <f t="shared" si="24"/>
        <v>#REF!</v>
      </c>
      <c r="S187" s="1" t="e">
        <f t="shared" si="25"/>
        <v>#REF!</v>
      </c>
      <c r="T187" s="1" t="e">
        <f t="shared" si="26"/>
        <v>#REF!</v>
      </c>
      <c r="U187" s="1"/>
    </row>
    <row r="188" spans="1:21" s="15" customFormat="1" ht="12.75" customHeight="1" x14ac:dyDescent="0.2">
      <c r="A188" s="46"/>
      <c r="B188" s="14">
        <v>5522</v>
      </c>
      <c r="C188" s="13" t="s">
        <v>193</v>
      </c>
      <c r="D188" s="13" t="e">
        <f>VLOOKUP(B188,#REF!,7,FALSE)</f>
        <v>#REF!</v>
      </c>
      <c r="E188" s="57" t="e">
        <f>VLOOKUP(B188,#REF!,5,FALSE)</f>
        <v>#REF!</v>
      </c>
      <c r="F188" s="58">
        <f>IFERROR(VLOOKUP(B188,#REF!,7,FALSE),0)</f>
        <v>0</v>
      </c>
      <c r="G188" s="58">
        <f>IFERROR(VLOOKUP(B188,#REF!,3,FALSE),0)</f>
        <v>0</v>
      </c>
      <c r="H188" s="58"/>
      <c r="I188" s="58"/>
      <c r="J188" s="58">
        <f t="shared" si="18"/>
        <v>0</v>
      </c>
      <c r="K188" s="59" t="e">
        <f t="shared" si="19"/>
        <v>#REF!</v>
      </c>
      <c r="L188" s="58" t="e">
        <f t="shared" si="20"/>
        <v>#REF!</v>
      </c>
      <c r="M188" s="58" t="e">
        <f t="shared" si="21"/>
        <v>#REF!</v>
      </c>
      <c r="N188" s="1"/>
      <c r="O188" s="1" t="e">
        <f t="shared" si="22"/>
        <v>#REF!</v>
      </c>
      <c r="P188" s="1"/>
      <c r="Q188" s="1" t="e">
        <f t="shared" si="23"/>
        <v>#REF!</v>
      </c>
      <c r="R188" s="1" t="e">
        <f t="shared" si="24"/>
        <v>#REF!</v>
      </c>
      <c r="S188" s="1" t="e">
        <f t="shared" si="25"/>
        <v>#REF!</v>
      </c>
      <c r="T188" s="1" t="e">
        <f t="shared" si="26"/>
        <v>#REF!</v>
      </c>
      <c r="U188" s="1"/>
    </row>
    <row r="189" spans="1:21" s="15" customFormat="1" ht="12.75" customHeight="1" x14ac:dyDescent="0.2">
      <c r="A189" s="46"/>
      <c r="B189" s="14">
        <v>5706</v>
      </c>
      <c r="C189" s="13" t="s">
        <v>130</v>
      </c>
      <c r="D189" s="13" t="e">
        <f>VLOOKUP(B189,#REF!,7,FALSE)</f>
        <v>#REF!</v>
      </c>
      <c r="E189" s="57" t="e">
        <f>VLOOKUP(B189,#REF!,5,FALSE)</f>
        <v>#REF!</v>
      </c>
      <c r="F189" s="58">
        <f>IFERROR(VLOOKUP(B189,#REF!,7,FALSE),0)</f>
        <v>0</v>
      </c>
      <c r="G189" s="58">
        <f>IFERROR(VLOOKUP(B189,#REF!,3,FALSE),0)</f>
        <v>0</v>
      </c>
      <c r="H189" s="58"/>
      <c r="I189" s="58"/>
      <c r="J189" s="58">
        <f t="shared" si="18"/>
        <v>0</v>
      </c>
      <c r="K189" s="59" t="e">
        <f t="shared" si="19"/>
        <v>#REF!</v>
      </c>
      <c r="L189" s="58" t="e">
        <f t="shared" si="20"/>
        <v>#REF!</v>
      </c>
      <c r="M189" s="58" t="e">
        <f t="shared" si="21"/>
        <v>#REF!</v>
      </c>
      <c r="N189" s="1"/>
      <c r="O189" s="1" t="e">
        <f t="shared" si="22"/>
        <v>#REF!</v>
      </c>
      <c r="P189" s="1"/>
      <c r="Q189" s="1" t="e">
        <f t="shared" si="23"/>
        <v>#REF!</v>
      </c>
      <c r="R189" s="1" t="e">
        <f t="shared" si="24"/>
        <v>#REF!</v>
      </c>
      <c r="S189" s="1" t="e">
        <f t="shared" si="25"/>
        <v>#REF!</v>
      </c>
      <c r="T189" s="1" t="e">
        <f t="shared" si="26"/>
        <v>#REF!</v>
      </c>
      <c r="U189" s="1"/>
    </row>
    <row r="190" spans="1:21" s="15" customFormat="1" ht="12.75" customHeight="1" x14ac:dyDescent="0.2">
      <c r="A190" s="46"/>
      <c r="B190" s="14">
        <v>5742</v>
      </c>
      <c r="C190" s="13" t="s">
        <v>108</v>
      </c>
      <c r="D190" s="13" t="e">
        <f>VLOOKUP(B190,#REF!,7,FALSE)</f>
        <v>#REF!</v>
      </c>
      <c r="E190" s="57" t="e">
        <f>VLOOKUP(B190,#REF!,5,FALSE)</f>
        <v>#REF!</v>
      </c>
      <c r="F190" s="58">
        <f>IFERROR(VLOOKUP(B190,#REF!,7,FALSE),0)</f>
        <v>0</v>
      </c>
      <c r="G190" s="58">
        <f>IFERROR(VLOOKUP(B190,#REF!,3,FALSE),0)</f>
        <v>0</v>
      </c>
      <c r="H190" s="58"/>
      <c r="I190" s="58"/>
      <c r="J190" s="58">
        <f t="shared" si="18"/>
        <v>0</v>
      </c>
      <c r="K190" s="59" t="e">
        <f t="shared" si="19"/>
        <v>#REF!</v>
      </c>
      <c r="L190" s="58" t="e">
        <f t="shared" si="20"/>
        <v>#REF!</v>
      </c>
      <c r="M190" s="58" t="e">
        <f t="shared" si="21"/>
        <v>#REF!</v>
      </c>
      <c r="N190" s="1"/>
      <c r="O190" s="1" t="e">
        <f t="shared" si="22"/>
        <v>#REF!</v>
      </c>
      <c r="P190" s="1"/>
      <c r="Q190" s="1" t="e">
        <f t="shared" si="23"/>
        <v>#REF!</v>
      </c>
      <c r="R190" s="1" t="e">
        <f t="shared" si="24"/>
        <v>#REF!</v>
      </c>
      <c r="S190" s="1" t="e">
        <f t="shared" si="25"/>
        <v>#REF!</v>
      </c>
      <c r="T190" s="1" t="e">
        <f t="shared" si="26"/>
        <v>#REF!</v>
      </c>
      <c r="U190" s="1"/>
    </row>
    <row r="191" spans="1:21" s="15" customFormat="1" ht="12.75" customHeight="1" x14ac:dyDescent="0.2">
      <c r="A191" s="46"/>
      <c r="B191" s="14">
        <v>5610</v>
      </c>
      <c r="C191" s="13" t="s">
        <v>287</v>
      </c>
      <c r="D191" s="13" t="e">
        <f>VLOOKUP(B191,#REF!,7,FALSE)</f>
        <v>#REF!</v>
      </c>
      <c r="E191" s="57" t="e">
        <f>VLOOKUP(B191,#REF!,5,FALSE)</f>
        <v>#REF!</v>
      </c>
      <c r="F191" s="58">
        <f>IFERROR(VLOOKUP(B191,#REF!,7,FALSE),0)</f>
        <v>0</v>
      </c>
      <c r="G191" s="58">
        <f>IFERROR(VLOOKUP(B191,#REF!,3,FALSE),0)</f>
        <v>0</v>
      </c>
      <c r="H191" s="58"/>
      <c r="I191" s="58"/>
      <c r="J191" s="58">
        <f t="shared" si="18"/>
        <v>0</v>
      </c>
      <c r="K191" s="59" t="e">
        <f t="shared" si="19"/>
        <v>#REF!</v>
      </c>
      <c r="L191" s="58" t="e">
        <f t="shared" si="20"/>
        <v>#REF!</v>
      </c>
      <c r="M191" s="58" t="e">
        <f t="shared" si="21"/>
        <v>#REF!</v>
      </c>
      <c r="N191" s="1"/>
      <c r="O191" s="1" t="e">
        <f t="shared" si="22"/>
        <v>#REF!</v>
      </c>
      <c r="P191" s="1"/>
      <c r="Q191" s="1" t="e">
        <f t="shared" si="23"/>
        <v>#REF!</v>
      </c>
      <c r="R191" s="1" t="e">
        <f t="shared" si="24"/>
        <v>#REF!</v>
      </c>
      <c r="S191" s="1" t="e">
        <f t="shared" si="25"/>
        <v>#REF!</v>
      </c>
      <c r="T191" s="1" t="e">
        <f t="shared" si="26"/>
        <v>#REF!</v>
      </c>
      <c r="U191" s="1"/>
    </row>
    <row r="192" spans="1:21" s="15" customFormat="1" ht="12.75" customHeight="1" x14ac:dyDescent="0.2">
      <c r="A192" s="46"/>
      <c r="B192" s="14">
        <v>5851</v>
      </c>
      <c r="C192" s="13" t="s">
        <v>109</v>
      </c>
      <c r="D192" s="13" t="e">
        <f>VLOOKUP(B192,#REF!,7,FALSE)</f>
        <v>#REF!</v>
      </c>
      <c r="E192" s="57" t="e">
        <f>VLOOKUP(B192,#REF!,5,FALSE)</f>
        <v>#REF!</v>
      </c>
      <c r="F192" s="58">
        <f>IFERROR(VLOOKUP(B192,#REF!,7,FALSE),0)</f>
        <v>0</v>
      </c>
      <c r="G192" s="58">
        <f>IFERROR(VLOOKUP(B192,#REF!,3,FALSE),0)</f>
        <v>0</v>
      </c>
      <c r="H192" s="58"/>
      <c r="I192" s="58"/>
      <c r="J192" s="58">
        <f t="shared" si="18"/>
        <v>0</v>
      </c>
      <c r="K192" s="59" t="e">
        <f t="shared" si="19"/>
        <v>#REF!</v>
      </c>
      <c r="L192" s="58" t="e">
        <f t="shared" si="20"/>
        <v>#REF!</v>
      </c>
      <c r="M192" s="58" t="e">
        <f t="shared" si="21"/>
        <v>#REF!</v>
      </c>
      <c r="N192" s="1"/>
      <c r="O192" s="1" t="e">
        <f t="shared" si="22"/>
        <v>#REF!</v>
      </c>
      <c r="P192" s="1"/>
      <c r="Q192" s="1" t="e">
        <f t="shared" si="23"/>
        <v>#REF!</v>
      </c>
      <c r="R192" s="1" t="e">
        <f t="shared" si="24"/>
        <v>#REF!</v>
      </c>
      <c r="S192" s="1" t="e">
        <f t="shared" si="25"/>
        <v>#REF!</v>
      </c>
      <c r="T192" s="1" t="e">
        <f t="shared" si="26"/>
        <v>#REF!</v>
      </c>
      <c r="U192" s="1"/>
    </row>
    <row r="193" spans="1:21" s="15" customFormat="1" ht="12.75" customHeight="1" x14ac:dyDescent="0.2">
      <c r="A193" s="46"/>
      <c r="B193" s="14">
        <v>5592</v>
      </c>
      <c r="C193" s="13" t="s">
        <v>59</v>
      </c>
      <c r="D193" s="13" t="e">
        <f>VLOOKUP(B193,#REF!,7,FALSE)</f>
        <v>#REF!</v>
      </c>
      <c r="E193" s="57" t="e">
        <f>VLOOKUP(B193,#REF!,5,FALSE)</f>
        <v>#REF!</v>
      </c>
      <c r="F193" s="58">
        <f>IFERROR(VLOOKUP(B193,#REF!,7,FALSE),0)</f>
        <v>0</v>
      </c>
      <c r="G193" s="58">
        <f>IFERROR(VLOOKUP(B193,#REF!,3,FALSE),0)</f>
        <v>0</v>
      </c>
      <c r="H193" s="58"/>
      <c r="I193" s="58"/>
      <c r="J193" s="58">
        <f t="shared" si="18"/>
        <v>0</v>
      </c>
      <c r="K193" s="59" t="e">
        <f t="shared" si="19"/>
        <v>#REF!</v>
      </c>
      <c r="L193" s="58" t="e">
        <f t="shared" si="20"/>
        <v>#REF!</v>
      </c>
      <c r="M193" s="58" t="e">
        <f t="shared" si="21"/>
        <v>#REF!</v>
      </c>
      <c r="N193" s="1"/>
      <c r="O193" s="1" t="e">
        <f t="shared" si="22"/>
        <v>#REF!</v>
      </c>
      <c r="P193" s="1"/>
      <c r="Q193" s="1" t="e">
        <f t="shared" si="23"/>
        <v>#REF!</v>
      </c>
      <c r="R193" s="1" t="e">
        <f t="shared" si="24"/>
        <v>#REF!</v>
      </c>
      <c r="S193" s="1" t="e">
        <f t="shared" si="25"/>
        <v>#REF!</v>
      </c>
      <c r="T193" s="1" t="e">
        <f t="shared" si="26"/>
        <v>#REF!</v>
      </c>
      <c r="U193" s="1"/>
    </row>
    <row r="194" spans="1:21" s="15" customFormat="1" ht="12.75" customHeight="1" x14ac:dyDescent="0.2">
      <c r="A194" s="46"/>
      <c r="B194" s="14">
        <v>5702</v>
      </c>
      <c r="C194" s="13" t="s">
        <v>47</v>
      </c>
      <c r="D194" s="13" t="e">
        <f>VLOOKUP(B194,#REF!,7,FALSE)</f>
        <v>#REF!</v>
      </c>
      <c r="E194" s="57" t="e">
        <f>VLOOKUP(B194,#REF!,5,FALSE)</f>
        <v>#REF!</v>
      </c>
      <c r="F194" s="58">
        <f>IFERROR(VLOOKUP(B194,#REF!,7,FALSE),0)</f>
        <v>0</v>
      </c>
      <c r="G194" s="58">
        <f>IFERROR(VLOOKUP(B194,#REF!,3,FALSE),0)</f>
        <v>0</v>
      </c>
      <c r="H194" s="58"/>
      <c r="I194" s="58"/>
      <c r="J194" s="58">
        <f t="shared" si="18"/>
        <v>0</v>
      </c>
      <c r="K194" s="59" t="e">
        <f t="shared" si="19"/>
        <v>#REF!</v>
      </c>
      <c r="L194" s="58" t="e">
        <f t="shared" si="20"/>
        <v>#REF!</v>
      </c>
      <c r="M194" s="58" t="e">
        <f t="shared" si="21"/>
        <v>#REF!</v>
      </c>
      <c r="N194" s="1"/>
      <c r="O194" s="1" t="e">
        <f t="shared" si="22"/>
        <v>#REF!</v>
      </c>
      <c r="P194" s="1"/>
      <c r="Q194" s="1" t="e">
        <f t="shared" si="23"/>
        <v>#REF!</v>
      </c>
      <c r="R194" s="1" t="e">
        <f t="shared" si="24"/>
        <v>#REF!</v>
      </c>
      <c r="S194" s="1" t="e">
        <f t="shared" si="25"/>
        <v>#REF!</v>
      </c>
      <c r="T194" s="1" t="e">
        <f t="shared" si="26"/>
        <v>#REF!</v>
      </c>
      <c r="U194" s="1"/>
    </row>
    <row r="195" spans="1:21" s="15" customFormat="1" ht="12.75" customHeight="1" x14ac:dyDescent="0.2">
      <c r="A195" s="46"/>
      <c r="B195" s="14">
        <v>5515</v>
      </c>
      <c r="C195" s="13" t="s">
        <v>137</v>
      </c>
      <c r="D195" s="13" t="e">
        <f>VLOOKUP(B195,#REF!,7,FALSE)</f>
        <v>#REF!</v>
      </c>
      <c r="E195" s="57" t="e">
        <f>VLOOKUP(B195,#REF!,5,FALSE)</f>
        <v>#REF!</v>
      </c>
      <c r="F195" s="58">
        <f>IFERROR(VLOOKUP(B195,#REF!,7,FALSE),0)</f>
        <v>0</v>
      </c>
      <c r="G195" s="58">
        <f>IFERROR(VLOOKUP(B195,#REF!,3,FALSE),0)</f>
        <v>0</v>
      </c>
      <c r="H195" s="58"/>
      <c r="I195" s="58"/>
      <c r="J195" s="58">
        <f t="shared" si="18"/>
        <v>0</v>
      </c>
      <c r="K195" s="59" t="e">
        <f t="shared" si="19"/>
        <v>#REF!</v>
      </c>
      <c r="L195" s="58" t="e">
        <f t="shared" si="20"/>
        <v>#REF!</v>
      </c>
      <c r="M195" s="58" t="e">
        <f t="shared" si="21"/>
        <v>#REF!</v>
      </c>
      <c r="N195" s="1"/>
      <c r="O195" s="1" t="e">
        <f t="shared" si="22"/>
        <v>#REF!</v>
      </c>
      <c r="P195" s="1"/>
      <c r="Q195" s="1" t="e">
        <f t="shared" si="23"/>
        <v>#REF!</v>
      </c>
      <c r="R195" s="1" t="e">
        <f t="shared" si="24"/>
        <v>#REF!</v>
      </c>
      <c r="S195" s="1" t="e">
        <f t="shared" si="25"/>
        <v>#REF!</v>
      </c>
      <c r="T195" s="1" t="e">
        <f t="shared" si="26"/>
        <v>#REF!</v>
      </c>
      <c r="U195" s="1"/>
    </row>
    <row r="196" spans="1:21" s="15" customFormat="1" ht="12.75" customHeight="1" x14ac:dyDescent="0.2">
      <c r="A196" s="46"/>
      <c r="B196" s="14">
        <v>5512</v>
      </c>
      <c r="C196" s="13" t="s">
        <v>122</v>
      </c>
      <c r="D196" s="13" t="e">
        <f>VLOOKUP(B196,#REF!,7,FALSE)</f>
        <v>#REF!</v>
      </c>
      <c r="E196" s="57" t="e">
        <f>VLOOKUP(B196,#REF!,5,FALSE)</f>
        <v>#REF!</v>
      </c>
      <c r="F196" s="58">
        <f>IFERROR(VLOOKUP(B196,#REF!,7,FALSE),0)</f>
        <v>0</v>
      </c>
      <c r="G196" s="58">
        <f>IFERROR(VLOOKUP(B196,#REF!,3,FALSE),0)</f>
        <v>0</v>
      </c>
      <c r="H196" s="58"/>
      <c r="I196" s="58"/>
      <c r="J196" s="58">
        <f t="shared" si="18"/>
        <v>0</v>
      </c>
      <c r="K196" s="59" t="e">
        <f t="shared" si="19"/>
        <v>#REF!</v>
      </c>
      <c r="L196" s="58" t="e">
        <f t="shared" si="20"/>
        <v>#REF!</v>
      </c>
      <c r="M196" s="58" t="e">
        <f t="shared" si="21"/>
        <v>#REF!</v>
      </c>
      <c r="N196" s="1"/>
      <c r="O196" s="1" t="e">
        <f t="shared" si="22"/>
        <v>#REF!</v>
      </c>
      <c r="P196" s="1"/>
      <c r="Q196" s="1" t="e">
        <f t="shared" si="23"/>
        <v>#REF!</v>
      </c>
      <c r="R196" s="1" t="e">
        <f t="shared" si="24"/>
        <v>#REF!</v>
      </c>
      <c r="S196" s="1" t="e">
        <f t="shared" si="25"/>
        <v>#REF!</v>
      </c>
      <c r="T196" s="1" t="e">
        <f t="shared" si="26"/>
        <v>#REF!</v>
      </c>
      <c r="U196" s="1"/>
    </row>
    <row r="197" spans="1:21" s="15" customFormat="1" ht="12.75" customHeight="1" x14ac:dyDescent="0.2">
      <c r="A197" s="46"/>
      <c r="B197" s="14">
        <v>5693</v>
      </c>
      <c r="C197" s="13" t="s">
        <v>43</v>
      </c>
      <c r="D197" s="13" t="e">
        <f>VLOOKUP(B197,#REF!,7,FALSE)</f>
        <v>#REF!</v>
      </c>
      <c r="E197" s="57" t="e">
        <f>VLOOKUP(B197,#REF!,5,FALSE)</f>
        <v>#REF!</v>
      </c>
      <c r="F197" s="58">
        <f>IFERROR(VLOOKUP(B197,#REF!,7,FALSE),0)</f>
        <v>0</v>
      </c>
      <c r="G197" s="58">
        <f>IFERROR(VLOOKUP(B197,#REF!,3,FALSE),0)</f>
        <v>0</v>
      </c>
      <c r="H197" s="58"/>
      <c r="I197" s="58"/>
      <c r="J197" s="58">
        <f t="shared" si="18"/>
        <v>0</v>
      </c>
      <c r="K197" s="59" t="e">
        <f t="shared" si="19"/>
        <v>#REF!</v>
      </c>
      <c r="L197" s="58" t="e">
        <f t="shared" si="20"/>
        <v>#REF!</v>
      </c>
      <c r="M197" s="58" t="e">
        <f t="shared" si="21"/>
        <v>#REF!</v>
      </c>
      <c r="N197" s="1"/>
      <c r="O197" s="1" t="e">
        <f t="shared" si="22"/>
        <v>#REF!</v>
      </c>
      <c r="P197" s="1"/>
      <c r="Q197" s="1" t="e">
        <f t="shared" si="23"/>
        <v>#REF!</v>
      </c>
      <c r="R197" s="1" t="e">
        <f t="shared" si="24"/>
        <v>#REF!</v>
      </c>
      <c r="S197" s="1" t="e">
        <f t="shared" si="25"/>
        <v>#REF!</v>
      </c>
      <c r="T197" s="1" t="e">
        <f t="shared" si="26"/>
        <v>#REF!</v>
      </c>
      <c r="U197" s="1"/>
    </row>
    <row r="198" spans="1:21" s="15" customFormat="1" ht="12.75" customHeight="1" x14ac:dyDescent="0.2">
      <c r="A198" s="46"/>
      <c r="B198" s="14">
        <v>5830</v>
      </c>
      <c r="C198" s="13" t="s">
        <v>317</v>
      </c>
      <c r="D198" s="13" t="e">
        <f>VLOOKUP(B198,#REF!,7,FALSE)</f>
        <v>#REF!</v>
      </c>
      <c r="E198" s="57" t="e">
        <f>VLOOKUP(B198,#REF!,5,FALSE)</f>
        <v>#REF!</v>
      </c>
      <c r="F198" s="58">
        <f>IFERROR(VLOOKUP(B198,#REF!,7,FALSE),0)</f>
        <v>0</v>
      </c>
      <c r="G198" s="58">
        <f>IFERROR(VLOOKUP(B198,#REF!,3,FALSE),0)</f>
        <v>0</v>
      </c>
      <c r="H198" s="58"/>
      <c r="I198" s="58"/>
      <c r="J198" s="58">
        <f t="shared" ref="J198:J261" si="27">SUM(F198:I198)</f>
        <v>0</v>
      </c>
      <c r="K198" s="59" t="e">
        <f t="shared" ref="K198:K261" si="28">ROUND((J198)/E198*100,5)</f>
        <v>#REF!</v>
      </c>
      <c r="L198" s="58" t="e">
        <f t="shared" ref="L198:L261" si="29">ROUND(E198*Référence/100,0)</f>
        <v>#REF!</v>
      </c>
      <c r="M198" s="58" t="e">
        <f t="shared" ref="M198:M261" si="30">L198-F198-G198</f>
        <v>#REF!</v>
      </c>
      <c r="N198" s="1"/>
      <c r="O198" s="1" t="e">
        <f t="shared" ref="O198:O261" si="31">IF(K198="","Vide",IF(K198&lt;Minimum,"En dessous",IF(K198&lt;Maximum,"Moyenne","En dessus")))</f>
        <v>#REF!</v>
      </c>
      <c r="P198" s="1"/>
      <c r="Q198" s="1" t="e">
        <f t="shared" ref="Q198:Q261" si="32">IF(O198="En dessus",1,0)</f>
        <v>#REF!</v>
      </c>
      <c r="R198" s="1" t="e">
        <f t="shared" ref="R198:R261" si="33">IF(O198="Moyenne",1,0)</f>
        <v>#REF!</v>
      </c>
      <c r="S198" s="1" t="e">
        <f t="shared" ref="S198:S261" si="34">IF(O198="En dessous",1,0)</f>
        <v>#REF!</v>
      </c>
      <c r="T198" s="1" t="e">
        <f t="shared" ref="T198:T261" si="35">IF(O198="Vide",1,0)</f>
        <v>#REF!</v>
      </c>
      <c r="U198" s="1"/>
    </row>
    <row r="199" spans="1:21" s="15" customFormat="1" ht="12.75" customHeight="1" x14ac:dyDescent="0.2">
      <c r="A199" s="46"/>
      <c r="B199" s="14">
        <v>5587</v>
      </c>
      <c r="C199" s="13" t="s">
        <v>91</v>
      </c>
      <c r="D199" s="13" t="e">
        <f>VLOOKUP(B199,#REF!,7,FALSE)</f>
        <v>#REF!</v>
      </c>
      <c r="E199" s="57" t="e">
        <f>VLOOKUP(B199,#REF!,5,FALSE)</f>
        <v>#REF!</v>
      </c>
      <c r="F199" s="58">
        <f>IFERROR(VLOOKUP(B199,#REF!,7,FALSE),0)</f>
        <v>0</v>
      </c>
      <c r="G199" s="58">
        <f>IFERROR(VLOOKUP(B199,#REF!,3,FALSE),0)</f>
        <v>0</v>
      </c>
      <c r="H199" s="58"/>
      <c r="I199" s="58"/>
      <c r="J199" s="58">
        <f t="shared" si="27"/>
        <v>0</v>
      </c>
      <c r="K199" s="59" t="e">
        <f t="shared" si="28"/>
        <v>#REF!</v>
      </c>
      <c r="L199" s="58" t="e">
        <f t="shared" si="29"/>
        <v>#REF!</v>
      </c>
      <c r="M199" s="58" t="e">
        <f t="shared" si="30"/>
        <v>#REF!</v>
      </c>
      <c r="N199" s="1"/>
      <c r="O199" s="1" t="e">
        <f t="shared" si="31"/>
        <v>#REF!</v>
      </c>
      <c r="P199" s="1"/>
      <c r="Q199" s="1" t="e">
        <f t="shared" si="32"/>
        <v>#REF!</v>
      </c>
      <c r="R199" s="1" t="e">
        <f t="shared" si="33"/>
        <v>#REF!</v>
      </c>
      <c r="S199" s="1" t="e">
        <f t="shared" si="34"/>
        <v>#REF!</v>
      </c>
      <c r="T199" s="1" t="e">
        <f t="shared" si="35"/>
        <v>#REF!</v>
      </c>
      <c r="U199" s="1"/>
    </row>
    <row r="200" spans="1:21" s="15" customFormat="1" ht="12.75" customHeight="1" x14ac:dyDescent="0.2">
      <c r="A200" s="46"/>
      <c r="B200" s="14">
        <v>5703</v>
      </c>
      <c r="C200" s="13" t="s">
        <v>117</v>
      </c>
      <c r="D200" s="13" t="e">
        <f>VLOOKUP(B200,#REF!,7,FALSE)</f>
        <v>#REF!</v>
      </c>
      <c r="E200" s="57" t="e">
        <f>VLOOKUP(B200,#REF!,5,FALSE)</f>
        <v>#REF!</v>
      </c>
      <c r="F200" s="58">
        <f>IFERROR(VLOOKUP(B200,#REF!,7,FALSE),0)</f>
        <v>0</v>
      </c>
      <c r="G200" s="58">
        <f>IFERROR(VLOOKUP(B200,#REF!,3,FALSE),0)</f>
        <v>0</v>
      </c>
      <c r="H200" s="58"/>
      <c r="I200" s="58"/>
      <c r="J200" s="58">
        <f t="shared" si="27"/>
        <v>0</v>
      </c>
      <c r="K200" s="59" t="e">
        <f t="shared" si="28"/>
        <v>#REF!</v>
      </c>
      <c r="L200" s="58" t="e">
        <f t="shared" si="29"/>
        <v>#REF!</v>
      </c>
      <c r="M200" s="58" t="e">
        <f t="shared" si="30"/>
        <v>#REF!</v>
      </c>
      <c r="N200" s="1"/>
      <c r="O200" s="1" t="e">
        <f t="shared" si="31"/>
        <v>#REF!</v>
      </c>
      <c r="P200" s="1"/>
      <c r="Q200" s="1" t="e">
        <f t="shared" si="32"/>
        <v>#REF!</v>
      </c>
      <c r="R200" s="1" t="e">
        <f t="shared" si="33"/>
        <v>#REF!</v>
      </c>
      <c r="S200" s="1" t="e">
        <f t="shared" si="34"/>
        <v>#REF!</v>
      </c>
      <c r="T200" s="1" t="e">
        <f t="shared" si="35"/>
        <v>#REF!</v>
      </c>
      <c r="U200" s="1"/>
    </row>
    <row r="201" spans="1:21" s="15" customFormat="1" ht="12.75" customHeight="1" x14ac:dyDescent="0.2">
      <c r="A201" s="46"/>
      <c r="B201" s="14">
        <v>5756</v>
      </c>
      <c r="C201" s="13" t="s">
        <v>242</v>
      </c>
      <c r="D201" s="13" t="e">
        <f>VLOOKUP(B201,#REF!,7,FALSE)</f>
        <v>#REF!</v>
      </c>
      <c r="E201" s="57" t="e">
        <f>VLOOKUP(B201,#REF!,5,FALSE)</f>
        <v>#REF!</v>
      </c>
      <c r="F201" s="58">
        <f>IFERROR(VLOOKUP(B201,#REF!,7,FALSE),0)</f>
        <v>0</v>
      </c>
      <c r="G201" s="58">
        <f>IFERROR(VLOOKUP(B201,#REF!,3,FALSE),0)</f>
        <v>0</v>
      </c>
      <c r="H201" s="58"/>
      <c r="I201" s="58"/>
      <c r="J201" s="58">
        <f t="shared" si="27"/>
        <v>0</v>
      </c>
      <c r="K201" s="59" t="e">
        <f t="shared" si="28"/>
        <v>#REF!</v>
      </c>
      <c r="L201" s="58" t="e">
        <f t="shared" si="29"/>
        <v>#REF!</v>
      </c>
      <c r="M201" s="58" t="e">
        <f t="shared" si="30"/>
        <v>#REF!</v>
      </c>
      <c r="N201" s="1"/>
      <c r="O201" s="1" t="e">
        <f t="shared" si="31"/>
        <v>#REF!</v>
      </c>
      <c r="P201" s="1"/>
      <c r="Q201" s="1" t="e">
        <f t="shared" si="32"/>
        <v>#REF!</v>
      </c>
      <c r="R201" s="1" t="e">
        <f t="shared" si="33"/>
        <v>#REF!</v>
      </c>
      <c r="S201" s="1" t="e">
        <f t="shared" si="34"/>
        <v>#REF!</v>
      </c>
      <c r="T201" s="1" t="e">
        <f t="shared" si="35"/>
        <v>#REF!</v>
      </c>
      <c r="U201" s="1"/>
    </row>
    <row r="202" spans="1:21" s="15" customFormat="1" ht="12.75" customHeight="1" x14ac:dyDescent="0.2">
      <c r="A202" s="46"/>
      <c r="B202" s="14">
        <v>5710</v>
      </c>
      <c r="C202" s="13" t="s">
        <v>163</v>
      </c>
      <c r="D202" s="13" t="e">
        <f>VLOOKUP(B202,#REF!,7,FALSE)</f>
        <v>#REF!</v>
      </c>
      <c r="E202" s="57" t="e">
        <f>VLOOKUP(B202,#REF!,5,FALSE)</f>
        <v>#REF!</v>
      </c>
      <c r="F202" s="58">
        <f>IFERROR(VLOOKUP(B202,#REF!,7,FALSE),0)</f>
        <v>0</v>
      </c>
      <c r="G202" s="58">
        <f>IFERROR(VLOOKUP(B202,#REF!,3,FALSE),0)</f>
        <v>0</v>
      </c>
      <c r="H202" s="58"/>
      <c r="I202" s="58"/>
      <c r="J202" s="58">
        <f t="shared" si="27"/>
        <v>0</v>
      </c>
      <c r="K202" s="59" t="e">
        <f t="shared" si="28"/>
        <v>#REF!</v>
      </c>
      <c r="L202" s="58" t="e">
        <f t="shared" si="29"/>
        <v>#REF!</v>
      </c>
      <c r="M202" s="58" t="e">
        <f t="shared" si="30"/>
        <v>#REF!</v>
      </c>
      <c r="N202" s="1"/>
      <c r="O202" s="1" t="e">
        <f t="shared" si="31"/>
        <v>#REF!</v>
      </c>
      <c r="P202" s="1"/>
      <c r="Q202" s="1" t="e">
        <f t="shared" si="32"/>
        <v>#REF!</v>
      </c>
      <c r="R202" s="1" t="e">
        <f t="shared" si="33"/>
        <v>#REF!</v>
      </c>
      <c r="S202" s="1" t="e">
        <f t="shared" si="34"/>
        <v>#REF!</v>
      </c>
      <c r="T202" s="1" t="e">
        <f t="shared" si="35"/>
        <v>#REF!</v>
      </c>
      <c r="U202" s="1"/>
    </row>
    <row r="203" spans="1:21" s="15" customFormat="1" ht="12.75" customHeight="1" x14ac:dyDescent="0.2">
      <c r="A203" s="46"/>
      <c r="B203" s="14">
        <v>5473</v>
      </c>
      <c r="C203" s="13" t="s">
        <v>135</v>
      </c>
      <c r="D203" s="13" t="e">
        <f>VLOOKUP(B203,#REF!,7,FALSE)</f>
        <v>#REF!</v>
      </c>
      <c r="E203" s="57" t="e">
        <f>VLOOKUP(B203,#REF!,5,FALSE)</f>
        <v>#REF!</v>
      </c>
      <c r="F203" s="58">
        <f>IFERROR(VLOOKUP(B203,#REF!,7,FALSE),0)</f>
        <v>0</v>
      </c>
      <c r="G203" s="58">
        <f>IFERROR(VLOOKUP(B203,#REF!,3,FALSE),0)</f>
        <v>0</v>
      </c>
      <c r="H203" s="58"/>
      <c r="I203" s="58"/>
      <c r="J203" s="58">
        <f t="shared" si="27"/>
        <v>0</v>
      </c>
      <c r="K203" s="59" t="e">
        <f t="shared" si="28"/>
        <v>#REF!</v>
      </c>
      <c r="L203" s="58" t="e">
        <f t="shared" si="29"/>
        <v>#REF!</v>
      </c>
      <c r="M203" s="58" t="e">
        <f t="shared" si="30"/>
        <v>#REF!</v>
      </c>
      <c r="N203" s="1"/>
      <c r="O203" s="1" t="e">
        <f t="shared" si="31"/>
        <v>#REF!</v>
      </c>
      <c r="P203" s="1"/>
      <c r="Q203" s="1" t="e">
        <f t="shared" si="32"/>
        <v>#REF!</v>
      </c>
      <c r="R203" s="1" t="e">
        <f t="shared" si="33"/>
        <v>#REF!</v>
      </c>
      <c r="S203" s="1" t="e">
        <f t="shared" si="34"/>
        <v>#REF!</v>
      </c>
      <c r="T203" s="1" t="e">
        <f t="shared" si="35"/>
        <v>#REF!</v>
      </c>
      <c r="U203" s="1"/>
    </row>
    <row r="204" spans="1:21" s="15" customFormat="1" ht="12.75" customHeight="1" x14ac:dyDescent="0.2">
      <c r="A204" s="46"/>
      <c r="B204" s="14">
        <v>5655</v>
      </c>
      <c r="C204" s="13" t="s">
        <v>327</v>
      </c>
      <c r="D204" s="13" t="e">
        <f>VLOOKUP(B204,#REF!,7,FALSE)</f>
        <v>#REF!</v>
      </c>
      <c r="E204" s="57" t="e">
        <f>VLOOKUP(B204,#REF!,5,FALSE)</f>
        <v>#REF!</v>
      </c>
      <c r="F204" s="58">
        <f>IFERROR(VLOOKUP(B204,#REF!,7,FALSE),0)</f>
        <v>0</v>
      </c>
      <c r="G204" s="58">
        <f>IFERROR(VLOOKUP(B204,#REF!,3,FALSE),0)</f>
        <v>0</v>
      </c>
      <c r="H204" s="58"/>
      <c r="I204" s="58"/>
      <c r="J204" s="58">
        <f t="shared" si="27"/>
        <v>0</v>
      </c>
      <c r="K204" s="59" t="e">
        <f t="shared" si="28"/>
        <v>#REF!</v>
      </c>
      <c r="L204" s="58" t="e">
        <f t="shared" si="29"/>
        <v>#REF!</v>
      </c>
      <c r="M204" s="58" t="e">
        <f t="shared" si="30"/>
        <v>#REF!</v>
      </c>
      <c r="N204" s="1"/>
      <c r="O204" s="1" t="e">
        <f t="shared" si="31"/>
        <v>#REF!</v>
      </c>
      <c r="P204" s="1"/>
      <c r="Q204" s="1" t="e">
        <f t="shared" si="32"/>
        <v>#REF!</v>
      </c>
      <c r="R204" s="1" t="e">
        <f t="shared" si="33"/>
        <v>#REF!</v>
      </c>
      <c r="S204" s="1" t="e">
        <f t="shared" si="34"/>
        <v>#REF!</v>
      </c>
      <c r="T204" s="1" t="e">
        <f t="shared" si="35"/>
        <v>#REF!</v>
      </c>
      <c r="U204" s="1"/>
    </row>
    <row r="205" spans="1:21" s="15" customFormat="1" ht="12.75" customHeight="1" x14ac:dyDescent="0.2">
      <c r="A205" s="46"/>
      <c r="B205" s="14">
        <v>5479</v>
      </c>
      <c r="C205" s="13" t="s">
        <v>171</v>
      </c>
      <c r="D205" s="13" t="e">
        <f>VLOOKUP(B205,#REF!,7,FALSE)</f>
        <v>#REF!</v>
      </c>
      <c r="E205" s="57" t="e">
        <f>VLOOKUP(B205,#REF!,5,FALSE)</f>
        <v>#REF!</v>
      </c>
      <c r="F205" s="58">
        <f>IFERROR(VLOOKUP(B205,#REF!,7,FALSE),0)</f>
        <v>0</v>
      </c>
      <c r="G205" s="58">
        <f>IFERROR(VLOOKUP(B205,#REF!,3,FALSE),0)</f>
        <v>0</v>
      </c>
      <c r="H205" s="58"/>
      <c r="I205" s="58"/>
      <c r="J205" s="58">
        <f t="shared" si="27"/>
        <v>0</v>
      </c>
      <c r="K205" s="59" t="e">
        <f t="shared" si="28"/>
        <v>#REF!</v>
      </c>
      <c r="L205" s="58" t="e">
        <f t="shared" si="29"/>
        <v>#REF!</v>
      </c>
      <c r="M205" s="58" t="e">
        <f t="shared" si="30"/>
        <v>#REF!</v>
      </c>
      <c r="N205" s="1"/>
      <c r="O205" s="1" t="e">
        <f t="shared" si="31"/>
        <v>#REF!</v>
      </c>
      <c r="P205" s="1"/>
      <c r="Q205" s="1" t="e">
        <f t="shared" si="32"/>
        <v>#REF!</v>
      </c>
      <c r="R205" s="1" t="e">
        <f t="shared" si="33"/>
        <v>#REF!</v>
      </c>
      <c r="S205" s="1" t="e">
        <f t="shared" si="34"/>
        <v>#REF!</v>
      </c>
      <c r="T205" s="1" t="e">
        <f t="shared" si="35"/>
        <v>#REF!</v>
      </c>
      <c r="U205" s="1"/>
    </row>
    <row r="206" spans="1:21" s="15" customFormat="1" ht="12.75" customHeight="1" x14ac:dyDescent="0.2">
      <c r="A206" s="46"/>
      <c r="B206" s="14">
        <v>5486</v>
      </c>
      <c r="C206" s="13" t="s">
        <v>224</v>
      </c>
      <c r="D206" s="13" t="e">
        <f>VLOOKUP(B206,#REF!,7,FALSE)</f>
        <v>#REF!</v>
      </c>
      <c r="E206" s="57" t="e">
        <f>VLOOKUP(B206,#REF!,5,FALSE)</f>
        <v>#REF!</v>
      </c>
      <c r="F206" s="58">
        <f>IFERROR(VLOOKUP(B206,#REF!,7,FALSE),0)</f>
        <v>0</v>
      </c>
      <c r="G206" s="58">
        <f>IFERROR(VLOOKUP(B206,#REF!,3,FALSE),0)</f>
        <v>0</v>
      </c>
      <c r="H206" s="58"/>
      <c r="I206" s="58"/>
      <c r="J206" s="58">
        <f t="shared" si="27"/>
        <v>0</v>
      </c>
      <c r="K206" s="59" t="e">
        <f t="shared" si="28"/>
        <v>#REF!</v>
      </c>
      <c r="L206" s="58" t="e">
        <f t="shared" si="29"/>
        <v>#REF!</v>
      </c>
      <c r="M206" s="58" t="e">
        <f t="shared" si="30"/>
        <v>#REF!</v>
      </c>
      <c r="N206" s="1"/>
      <c r="O206" s="1" t="e">
        <f t="shared" si="31"/>
        <v>#REF!</v>
      </c>
      <c r="P206" s="1"/>
      <c r="Q206" s="1" t="e">
        <f t="shared" si="32"/>
        <v>#REF!</v>
      </c>
      <c r="R206" s="1" t="e">
        <f t="shared" si="33"/>
        <v>#REF!</v>
      </c>
      <c r="S206" s="1" t="e">
        <f t="shared" si="34"/>
        <v>#REF!</v>
      </c>
      <c r="T206" s="1" t="e">
        <f t="shared" si="35"/>
        <v>#REF!</v>
      </c>
      <c r="U206" s="1"/>
    </row>
    <row r="207" spans="1:21" s="15" customFormat="1" ht="12.75" customHeight="1" x14ac:dyDescent="0.2">
      <c r="A207" s="46"/>
      <c r="B207" s="14">
        <v>5723</v>
      </c>
      <c r="C207" s="13" t="s">
        <v>31</v>
      </c>
      <c r="D207" s="13" t="e">
        <f>VLOOKUP(B207,#REF!,7,FALSE)</f>
        <v>#REF!</v>
      </c>
      <c r="E207" s="57" t="e">
        <f>VLOOKUP(B207,#REF!,5,FALSE)</f>
        <v>#REF!</v>
      </c>
      <c r="F207" s="58">
        <f>IFERROR(VLOOKUP(B207,#REF!,7,FALSE),0)</f>
        <v>0</v>
      </c>
      <c r="G207" s="58">
        <f>IFERROR(VLOOKUP(B207,#REF!,3,FALSE),0)</f>
        <v>0</v>
      </c>
      <c r="H207" s="58"/>
      <c r="I207" s="58"/>
      <c r="J207" s="58">
        <f t="shared" si="27"/>
        <v>0</v>
      </c>
      <c r="K207" s="59" t="e">
        <f t="shared" si="28"/>
        <v>#REF!</v>
      </c>
      <c r="L207" s="58" t="e">
        <f t="shared" si="29"/>
        <v>#REF!</v>
      </c>
      <c r="M207" s="58" t="e">
        <f t="shared" si="30"/>
        <v>#REF!</v>
      </c>
      <c r="N207" s="1"/>
      <c r="O207" s="1" t="e">
        <f t="shared" si="31"/>
        <v>#REF!</v>
      </c>
      <c r="P207" s="1"/>
      <c r="Q207" s="1" t="e">
        <f t="shared" si="32"/>
        <v>#REF!</v>
      </c>
      <c r="R207" s="1" t="e">
        <f t="shared" si="33"/>
        <v>#REF!</v>
      </c>
      <c r="S207" s="1" t="e">
        <f t="shared" si="34"/>
        <v>#REF!</v>
      </c>
      <c r="T207" s="1" t="e">
        <f t="shared" si="35"/>
        <v>#REF!</v>
      </c>
      <c r="U207" s="1"/>
    </row>
    <row r="208" spans="1:21" s="15" customFormat="1" ht="12.75" customHeight="1" x14ac:dyDescent="0.2">
      <c r="A208" s="46"/>
      <c r="B208" s="14">
        <v>5633</v>
      </c>
      <c r="C208" s="13" t="s">
        <v>44</v>
      </c>
      <c r="D208" s="13" t="e">
        <f>VLOOKUP(B208,#REF!,7,FALSE)</f>
        <v>#REF!</v>
      </c>
      <c r="E208" s="57" t="e">
        <f>VLOOKUP(B208,#REF!,5,FALSE)</f>
        <v>#REF!</v>
      </c>
      <c r="F208" s="58">
        <f>IFERROR(VLOOKUP(B208,#REF!,7,FALSE),0)</f>
        <v>0</v>
      </c>
      <c r="G208" s="58">
        <f>IFERROR(VLOOKUP(B208,#REF!,3,FALSE),0)</f>
        <v>0</v>
      </c>
      <c r="H208" s="58"/>
      <c r="I208" s="58"/>
      <c r="J208" s="58">
        <f t="shared" si="27"/>
        <v>0</v>
      </c>
      <c r="K208" s="59" t="e">
        <f t="shared" si="28"/>
        <v>#REF!</v>
      </c>
      <c r="L208" s="58" t="e">
        <f t="shared" si="29"/>
        <v>#REF!</v>
      </c>
      <c r="M208" s="58" t="e">
        <f t="shared" si="30"/>
        <v>#REF!</v>
      </c>
      <c r="N208" s="1"/>
      <c r="O208" s="1" t="e">
        <f t="shared" si="31"/>
        <v>#REF!</v>
      </c>
      <c r="P208" s="1"/>
      <c r="Q208" s="1" t="e">
        <f t="shared" si="32"/>
        <v>#REF!</v>
      </c>
      <c r="R208" s="1" t="e">
        <f t="shared" si="33"/>
        <v>#REF!</v>
      </c>
      <c r="S208" s="1" t="e">
        <f t="shared" si="34"/>
        <v>#REF!</v>
      </c>
      <c r="T208" s="1" t="e">
        <f t="shared" si="35"/>
        <v>#REF!</v>
      </c>
      <c r="U208" s="1"/>
    </row>
    <row r="209" spans="1:21" s="15" customFormat="1" ht="12.75" customHeight="1" x14ac:dyDescent="0.2">
      <c r="A209" s="46"/>
      <c r="B209" s="14">
        <v>5763</v>
      </c>
      <c r="C209" s="13" t="s">
        <v>306</v>
      </c>
      <c r="D209" s="13" t="e">
        <f>VLOOKUP(B209,#REF!,7,FALSE)</f>
        <v>#REF!</v>
      </c>
      <c r="E209" s="57" t="e">
        <f>VLOOKUP(B209,#REF!,5,FALSE)</f>
        <v>#REF!</v>
      </c>
      <c r="F209" s="58">
        <f>IFERROR(VLOOKUP(B209,#REF!,7,FALSE),0)</f>
        <v>0</v>
      </c>
      <c r="G209" s="58">
        <f>IFERROR(VLOOKUP(B209,#REF!,3,FALSE),0)</f>
        <v>0</v>
      </c>
      <c r="H209" s="58"/>
      <c r="I209" s="58"/>
      <c r="J209" s="58">
        <f t="shared" si="27"/>
        <v>0</v>
      </c>
      <c r="K209" s="59" t="e">
        <f t="shared" si="28"/>
        <v>#REF!</v>
      </c>
      <c r="L209" s="58" t="e">
        <f t="shared" si="29"/>
        <v>#REF!</v>
      </c>
      <c r="M209" s="58" t="e">
        <f t="shared" si="30"/>
        <v>#REF!</v>
      </c>
      <c r="N209" s="1"/>
      <c r="O209" s="1" t="e">
        <f t="shared" si="31"/>
        <v>#REF!</v>
      </c>
      <c r="P209" s="1"/>
      <c r="Q209" s="1" t="e">
        <f t="shared" si="32"/>
        <v>#REF!</v>
      </c>
      <c r="R209" s="1" t="e">
        <f t="shared" si="33"/>
        <v>#REF!</v>
      </c>
      <c r="S209" s="1" t="e">
        <f t="shared" si="34"/>
        <v>#REF!</v>
      </c>
      <c r="T209" s="1" t="e">
        <f t="shared" si="35"/>
        <v>#REF!</v>
      </c>
      <c r="U209" s="1"/>
    </row>
    <row r="210" spans="1:21" s="15" customFormat="1" ht="12.75" customHeight="1" x14ac:dyDescent="0.2">
      <c r="A210" s="46"/>
      <c r="B210" s="14">
        <v>5652</v>
      </c>
      <c r="C210" s="13" t="s">
        <v>316</v>
      </c>
      <c r="D210" s="13" t="e">
        <f>VLOOKUP(B210,#REF!,7,FALSE)</f>
        <v>#REF!</v>
      </c>
      <c r="E210" s="57" t="e">
        <f>VLOOKUP(B210,#REF!,5,FALSE)</f>
        <v>#REF!</v>
      </c>
      <c r="F210" s="58">
        <f>IFERROR(VLOOKUP(B210,#REF!,7,FALSE),0)</f>
        <v>0</v>
      </c>
      <c r="G210" s="58">
        <f>IFERROR(VLOOKUP(B210,#REF!,3,FALSE),0)</f>
        <v>0</v>
      </c>
      <c r="H210" s="58"/>
      <c r="I210" s="58"/>
      <c r="J210" s="58">
        <f t="shared" si="27"/>
        <v>0</v>
      </c>
      <c r="K210" s="59" t="e">
        <f t="shared" si="28"/>
        <v>#REF!</v>
      </c>
      <c r="L210" s="58" t="e">
        <f t="shared" si="29"/>
        <v>#REF!</v>
      </c>
      <c r="M210" s="58" t="e">
        <f t="shared" si="30"/>
        <v>#REF!</v>
      </c>
      <c r="N210" s="1"/>
      <c r="O210" s="1" t="e">
        <f t="shared" si="31"/>
        <v>#REF!</v>
      </c>
      <c r="P210" s="1"/>
      <c r="Q210" s="1" t="e">
        <f t="shared" si="32"/>
        <v>#REF!</v>
      </c>
      <c r="R210" s="1" t="e">
        <f t="shared" si="33"/>
        <v>#REF!</v>
      </c>
      <c r="S210" s="1" t="e">
        <f t="shared" si="34"/>
        <v>#REF!</v>
      </c>
      <c r="T210" s="1" t="e">
        <f t="shared" si="35"/>
        <v>#REF!</v>
      </c>
      <c r="U210" s="1"/>
    </row>
    <row r="211" spans="1:21" s="15" customFormat="1" ht="12.75" customHeight="1" x14ac:dyDescent="0.2">
      <c r="A211" s="46"/>
      <c r="B211" s="14">
        <v>5709</v>
      </c>
      <c r="C211" s="13" t="s">
        <v>157</v>
      </c>
      <c r="D211" s="13" t="e">
        <f>VLOOKUP(B211,#REF!,7,FALSE)</f>
        <v>#REF!</v>
      </c>
      <c r="E211" s="57" t="e">
        <f>VLOOKUP(B211,#REF!,5,FALSE)</f>
        <v>#REF!</v>
      </c>
      <c r="F211" s="58">
        <f>IFERROR(VLOOKUP(B211,#REF!,7,FALSE),0)</f>
        <v>0</v>
      </c>
      <c r="G211" s="58">
        <f>IFERROR(VLOOKUP(B211,#REF!,3,FALSE),0)</f>
        <v>0</v>
      </c>
      <c r="H211" s="58"/>
      <c r="I211" s="58"/>
      <c r="J211" s="58">
        <f t="shared" si="27"/>
        <v>0</v>
      </c>
      <c r="K211" s="59" t="e">
        <f t="shared" si="28"/>
        <v>#REF!</v>
      </c>
      <c r="L211" s="58" t="e">
        <f t="shared" si="29"/>
        <v>#REF!</v>
      </c>
      <c r="M211" s="58" t="e">
        <f t="shared" si="30"/>
        <v>#REF!</v>
      </c>
      <c r="N211" s="1"/>
      <c r="O211" s="1" t="e">
        <f t="shared" si="31"/>
        <v>#REF!</v>
      </c>
      <c r="P211" s="1"/>
      <c r="Q211" s="1" t="e">
        <f t="shared" si="32"/>
        <v>#REF!</v>
      </c>
      <c r="R211" s="1" t="e">
        <f t="shared" si="33"/>
        <v>#REF!</v>
      </c>
      <c r="S211" s="1" t="e">
        <f t="shared" si="34"/>
        <v>#REF!</v>
      </c>
      <c r="T211" s="1" t="e">
        <f t="shared" si="35"/>
        <v>#REF!</v>
      </c>
      <c r="U211" s="1"/>
    </row>
    <row r="212" spans="1:21" s="15" customFormat="1" ht="12.75" customHeight="1" x14ac:dyDescent="0.2">
      <c r="A212" s="46"/>
      <c r="B212" s="14">
        <v>5803</v>
      </c>
      <c r="C212" s="13" t="s">
        <v>325</v>
      </c>
      <c r="D212" s="13" t="e">
        <f>VLOOKUP(B212,#REF!,7,FALSE)</f>
        <v>#REF!</v>
      </c>
      <c r="E212" s="57" t="e">
        <f>VLOOKUP(B212,#REF!,5,FALSE)</f>
        <v>#REF!</v>
      </c>
      <c r="F212" s="58">
        <f>IFERROR(VLOOKUP(B212,#REF!,7,FALSE),0)</f>
        <v>0</v>
      </c>
      <c r="G212" s="58">
        <f>IFERROR(VLOOKUP(B212,#REF!,3,FALSE),0)</f>
        <v>0</v>
      </c>
      <c r="H212" s="58"/>
      <c r="I212" s="58"/>
      <c r="J212" s="58">
        <f t="shared" si="27"/>
        <v>0</v>
      </c>
      <c r="K212" s="59" t="e">
        <f t="shared" si="28"/>
        <v>#REF!</v>
      </c>
      <c r="L212" s="58" t="e">
        <f t="shared" si="29"/>
        <v>#REF!</v>
      </c>
      <c r="M212" s="58" t="e">
        <f t="shared" si="30"/>
        <v>#REF!</v>
      </c>
      <c r="N212" s="1"/>
      <c r="O212" s="1" t="e">
        <f t="shared" si="31"/>
        <v>#REF!</v>
      </c>
      <c r="P212" s="1"/>
      <c r="Q212" s="1" t="e">
        <f t="shared" si="32"/>
        <v>#REF!</v>
      </c>
      <c r="R212" s="1" t="e">
        <f t="shared" si="33"/>
        <v>#REF!</v>
      </c>
      <c r="S212" s="1" t="e">
        <f t="shared" si="34"/>
        <v>#REF!</v>
      </c>
      <c r="T212" s="1" t="e">
        <f t="shared" si="35"/>
        <v>#REF!</v>
      </c>
      <c r="U212" s="1"/>
    </row>
    <row r="213" spans="1:21" s="15" customFormat="1" ht="12.75" customHeight="1" x14ac:dyDescent="0.2">
      <c r="A213" s="46"/>
      <c r="B213" s="14">
        <v>5707</v>
      </c>
      <c r="C213" s="13" t="s">
        <v>150</v>
      </c>
      <c r="D213" s="13" t="e">
        <f>VLOOKUP(B213,#REF!,7,FALSE)</f>
        <v>#REF!</v>
      </c>
      <c r="E213" s="57" t="e">
        <f>VLOOKUP(B213,#REF!,5,FALSE)</f>
        <v>#REF!</v>
      </c>
      <c r="F213" s="58">
        <f>IFERROR(VLOOKUP(B213,#REF!,7,FALSE),0)</f>
        <v>0</v>
      </c>
      <c r="G213" s="58">
        <f>IFERROR(VLOOKUP(B213,#REF!,3,FALSE),0)</f>
        <v>0</v>
      </c>
      <c r="H213" s="58"/>
      <c r="I213" s="58"/>
      <c r="J213" s="58">
        <f t="shared" si="27"/>
        <v>0</v>
      </c>
      <c r="K213" s="59" t="e">
        <f t="shared" si="28"/>
        <v>#REF!</v>
      </c>
      <c r="L213" s="58" t="e">
        <f t="shared" si="29"/>
        <v>#REF!</v>
      </c>
      <c r="M213" s="58" t="e">
        <f t="shared" si="30"/>
        <v>#REF!</v>
      </c>
      <c r="N213" s="1"/>
      <c r="O213" s="1" t="e">
        <f t="shared" si="31"/>
        <v>#REF!</v>
      </c>
      <c r="P213" s="1"/>
      <c r="Q213" s="1" t="e">
        <f t="shared" si="32"/>
        <v>#REF!</v>
      </c>
      <c r="R213" s="1" t="e">
        <f t="shared" si="33"/>
        <v>#REF!</v>
      </c>
      <c r="S213" s="1" t="e">
        <f t="shared" si="34"/>
        <v>#REF!</v>
      </c>
      <c r="T213" s="1" t="e">
        <f t="shared" si="35"/>
        <v>#REF!</v>
      </c>
      <c r="U213" s="1"/>
    </row>
    <row r="214" spans="1:21" s="15" customFormat="1" ht="12.75" customHeight="1" x14ac:dyDescent="0.2">
      <c r="A214" s="46"/>
      <c r="B214" s="14">
        <v>5411</v>
      </c>
      <c r="C214" s="13" t="s">
        <v>256</v>
      </c>
      <c r="D214" s="13" t="e">
        <f>VLOOKUP(B214,#REF!,7,FALSE)</f>
        <v>#REF!</v>
      </c>
      <c r="E214" s="57" t="e">
        <f>VLOOKUP(B214,#REF!,5,FALSE)</f>
        <v>#REF!</v>
      </c>
      <c r="F214" s="58">
        <f>IFERROR(VLOOKUP(B214,#REF!,7,FALSE),0)</f>
        <v>0</v>
      </c>
      <c r="G214" s="58">
        <f>IFERROR(VLOOKUP(B214,#REF!,3,FALSE),0)</f>
        <v>0</v>
      </c>
      <c r="H214" s="58"/>
      <c r="I214" s="58"/>
      <c r="J214" s="58">
        <f t="shared" si="27"/>
        <v>0</v>
      </c>
      <c r="K214" s="59" t="e">
        <f t="shared" si="28"/>
        <v>#REF!</v>
      </c>
      <c r="L214" s="58" t="e">
        <f t="shared" si="29"/>
        <v>#REF!</v>
      </c>
      <c r="M214" s="58" t="e">
        <f t="shared" si="30"/>
        <v>#REF!</v>
      </c>
      <c r="N214" s="1"/>
      <c r="O214" s="1" t="e">
        <f t="shared" si="31"/>
        <v>#REF!</v>
      </c>
      <c r="P214" s="1"/>
      <c r="Q214" s="1" t="e">
        <f t="shared" si="32"/>
        <v>#REF!</v>
      </c>
      <c r="R214" s="1" t="e">
        <f t="shared" si="33"/>
        <v>#REF!</v>
      </c>
      <c r="S214" s="1" t="e">
        <f t="shared" si="34"/>
        <v>#REF!</v>
      </c>
      <c r="T214" s="1" t="e">
        <f t="shared" si="35"/>
        <v>#REF!</v>
      </c>
      <c r="U214" s="1"/>
    </row>
    <row r="215" spans="1:21" s="15" customFormat="1" ht="12.75" customHeight="1" x14ac:dyDescent="0.2">
      <c r="A215" s="46"/>
      <c r="B215" s="14">
        <v>5799</v>
      </c>
      <c r="C215" s="13" t="s">
        <v>29</v>
      </c>
      <c r="D215" s="13" t="e">
        <f>VLOOKUP(B215,#REF!,7,FALSE)</f>
        <v>#REF!</v>
      </c>
      <c r="E215" s="57" t="e">
        <f>VLOOKUP(B215,#REF!,5,FALSE)</f>
        <v>#REF!</v>
      </c>
      <c r="F215" s="58">
        <f>IFERROR(VLOOKUP(B215,#REF!,7,FALSE),0)</f>
        <v>0</v>
      </c>
      <c r="G215" s="58">
        <f>IFERROR(VLOOKUP(B215,#REF!,3,FALSE),0)</f>
        <v>0</v>
      </c>
      <c r="H215" s="58"/>
      <c r="I215" s="58"/>
      <c r="J215" s="58">
        <f t="shared" si="27"/>
        <v>0</v>
      </c>
      <c r="K215" s="59" t="e">
        <f t="shared" si="28"/>
        <v>#REF!</v>
      </c>
      <c r="L215" s="58" t="e">
        <f t="shared" si="29"/>
        <v>#REF!</v>
      </c>
      <c r="M215" s="58" t="e">
        <f t="shared" si="30"/>
        <v>#REF!</v>
      </c>
      <c r="N215" s="1"/>
      <c r="O215" s="1" t="e">
        <f t="shared" si="31"/>
        <v>#REF!</v>
      </c>
      <c r="P215" s="1"/>
      <c r="Q215" s="1" t="e">
        <f t="shared" si="32"/>
        <v>#REF!</v>
      </c>
      <c r="R215" s="1" t="e">
        <f t="shared" si="33"/>
        <v>#REF!</v>
      </c>
      <c r="S215" s="1" t="e">
        <f t="shared" si="34"/>
        <v>#REF!</v>
      </c>
      <c r="T215" s="1" t="e">
        <f t="shared" si="35"/>
        <v>#REF!</v>
      </c>
      <c r="U215" s="1"/>
    </row>
    <row r="216" spans="1:21" s="15" customFormat="1" ht="12.75" customHeight="1" x14ac:dyDescent="0.2">
      <c r="A216" s="46"/>
      <c r="B216" s="14">
        <v>5853</v>
      </c>
      <c r="C216" s="13" t="s">
        <v>142</v>
      </c>
      <c r="D216" s="13" t="e">
        <f>VLOOKUP(B216,#REF!,7,FALSE)</f>
        <v>#REF!</v>
      </c>
      <c r="E216" s="57" t="e">
        <f>VLOOKUP(B216,#REF!,5,FALSE)</f>
        <v>#REF!</v>
      </c>
      <c r="F216" s="58">
        <f>IFERROR(VLOOKUP(B216,#REF!,7,FALSE),0)</f>
        <v>0</v>
      </c>
      <c r="G216" s="58">
        <f>IFERROR(VLOOKUP(B216,#REF!,3,FALSE),0)</f>
        <v>0</v>
      </c>
      <c r="H216" s="58"/>
      <c r="I216" s="58"/>
      <c r="J216" s="58">
        <f t="shared" si="27"/>
        <v>0</v>
      </c>
      <c r="K216" s="59" t="e">
        <f t="shared" si="28"/>
        <v>#REF!</v>
      </c>
      <c r="L216" s="58" t="e">
        <f t="shared" si="29"/>
        <v>#REF!</v>
      </c>
      <c r="M216" s="58" t="e">
        <f t="shared" si="30"/>
        <v>#REF!</v>
      </c>
      <c r="N216" s="1"/>
      <c r="O216" s="1" t="e">
        <f t="shared" si="31"/>
        <v>#REF!</v>
      </c>
      <c r="P216" s="1"/>
      <c r="Q216" s="1" t="e">
        <f t="shared" si="32"/>
        <v>#REF!</v>
      </c>
      <c r="R216" s="1" t="e">
        <f t="shared" si="33"/>
        <v>#REF!</v>
      </c>
      <c r="S216" s="1" t="e">
        <f t="shared" si="34"/>
        <v>#REF!</v>
      </c>
      <c r="T216" s="1" t="e">
        <f t="shared" si="35"/>
        <v>#REF!</v>
      </c>
      <c r="U216" s="1"/>
    </row>
    <row r="217" spans="1:21" s="15" customFormat="1" ht="12.75" customHeight="1" x14ac:dyDescent="0.2">
      <c r="A217" s="46"/>
      <c r="B217" s="14">
        <v>5511</v>
      </c>
      <c r="C217" s="13" t="s">
        <v>114</v>
      </c>
      <c r="D217" s="13" t="e">
        <f>VLOOKUP(B217,#REF!,7,FALSE)</f>
        <v>#REF!</v>
      </c>
      <c r="E217" s="57" t="e">
        <f>VLOOKUP(B217,#REF!,5,FALSE)</f>
        <v>#REF!</v>
      </c>
      <c r="F217" s="58">
        <f>IFERROR(VLOOKUP(B217,#REF!,7,FALSE),0)</f>
        <v>0</v>
      </c>
      <c r="G217" s="58">
        <f>IFERROR(VLOOKUP(B217,#REF!,3,FALSE),0)</f>
        <v>0</v>
      </c>
      <c r="H217" s="58"/>
      <c r="I217" s="58"/>
      <c r="J217" s="58">
        <f t="shared" si="27"/>
        <v>0</v>
      </c>
      <c r="K217" s="59" t="e">
        <f t="shared" si="28"/>
        <v>#REF!</v>
      </c>
      <c r="L217" s="58" t="e">
        <f t="shared" si="29"/>
        <v>#REF!</v>
      </c>
      <c r="M217" s="58" t="e">
        <f t="shared" si="30"/>
        <v>#REF!</v>
      </c>
      <c r="N217" s="1"/>
      <c r="O217" s="1" t="e">
        <f t="shared" si="31"/>
        <v>#REF!</v>
      </c>
      <c r="P217" s="1"/>
      <c r="Q217" s="1" t="e">
        <f t="shared" si="32"/>
        <v>#REF!</v>
      </c>
      <c r="R217" s="1" t="e">
        <f t="shared" si="33"/>
        <v>#REF!</v>
      </c>
      <c r="S217" s="1" t="e">
        <f t="shared" si="34"/>
        <v>#REF!</v>
      </c>
      <c r="T217" s="1" t="e">
        <f t="shared" si="35"/>
        <v>#REF!</v>
      </c>
      <c r="U217" s="1"/>
    </row>
    <row r="218" spans="1:21" s="15" customFormat="1" ht="12.75" customHeight="1" x14ac:dyDescent="0.2">
      <c r="A218" s="46"/>
      <c r="B218" s="14">
        <v>5533</v>
      </c>
      <c r="C218" s="13" t="s">
        <v>265</v>
      </c>
      <c r="D218" s="13" t="e">
        <f>VLOOKUP(B218,#REF!,7,FALSE)</f>
        <v>#REF!</v>
      </c>
      <c r="E218" s="57" t="e">
        <f>VLOOKUP(B218,#REF!,5,FALSE)</f>
        <v>#REF!</v>
      </c>
      <c r="F218" s="58">
        <f>IFERROR(VLOOKUP(B218,#REF!,7,FALSE),0)</f>
        <v>0</v>
      </c>
      <c r="G218" s="58">
        <f>IFERROR(VLOOKUP(B218,#REF!,3,FALSE),0)</f>
        <v>0</v>
      </c>
      <c r="H218" s="58"/>
      <c r="I218" s="58"/>
      <c r="J218" s="58">
        <f t="shared" si="27"/>
        <v>0</v>
      </c>
      <c r="K218" s="59" t="e">
        <f t="shared" si="28"/>
        <v>#REF!</v>
      </c>
      <c r="L218" s="58" t="e">
        <f t="shared" si="29"/>
        <v>#REF!</v>
      </c>
      <c r="M218" s="58" t="e">
        <f t="shared" si="30"/>
        <v>#REF!</v>
      </c>
      <c r="N218" s="1"/>
      <c r="O218" s="1" t="e">
        <f t="shared" si="31"/>
        <v>#REF!</v>
      </c>
      <c r="P218" s="1"/>
      <c r="Q218" s="1" t="e">
        <f t="shared" si="32"/>
        <v>#REF!</v>
      </c>
      <c r="R218" s="1" t="e">
        <f t="shared" si="33"/>
        <v>#REF!</v>
      </c>
      <c r="S218" s="1" t="e">
        <f t="shared" si="34"/>
        <v>#REF!</v>
      </c>
      <c r="T218" s="1" t="e">
        <f t="shared" si="35"/>
        <v>#REF!</v>
      </c>
      <c r="U218" s="1"/>
    </row>
    <row r="219" spans="1:21" s="15" customFormat="1" ht="12.75" customHeight="1" x14ac:dyDescent="0.2">
      <c r="A219" s="46"/>
      <c r="B219" s="14">
        <v>5926</v>
      </c>
      <c r="C219" s="13" t="s">
        <v>267</v>
      </c>
      <c r="D219" s="13" t="e">
        <f>VLOOKUP(B219,#REF!,7,FALSE)</f>
        <v>#REF!</v>
      </c>
      <c r="E219" s="57" t="e">
        <f>VLOOKUP(B219,#REF!,5,FALSE)</f>
        <v>#REF!</v>
      </c>
      <c r="F219" s="58">
        <f>IFERROR(VLOOKUP(B219,#REF!,7,FALSE),0)</f>
        <v>0</v>
      </c>
      <c r="G219" s="58">
        <f>IFERROR(VLOOKUP(B219,#REF!,3,FALSE),0)</f>
        <v>0</v>
      </c>
      <c r="H219" s="58"/>
      <c r="I219" s="58"/>
      <c r="J219" s="58">
        <f t="shared" si="27"/>
        <v>0</v>
      </c>
      <c r="K219" s="59" t="e">
        <f t="shared" si="28"/>
        <v>#REF!</v>
      </c>
      <c r="L219" s="58" t="e">
        <f t="shared" si="29"/>
        <v>#REF!</v>
      </c>
      <c r="M219" s="58" t="e">
        <f t="shared" si="30"/>
        <v>#REF!</v>
      </c>
      <c r="N219" s="1"/>
      <c r="O219" s="1" t="e">
        <f t="shared" si="31"/>
        <v>#REF!</v>
      </c>
      <c r="P219" s="1"/>
      <c r="Q219" s="1" t="e">
        <f t="shared" si="32"/>
        <v>#REF!</v>
      </c>
      <c r="R219" s="1" t="e">
        <f t="shared" si="33"/>
        <v>#REF!</v>
      </c>
      <c r="S219" s="1" t="e">
        <f t="shared" si="34"/>
        <v>#REF!</v>
      </c>
      <c r="T219" s="1" t="e">
        <f t="shared" si="35"/>
        <v>#REF!</v>
      </c>
      <c r="U219" s="1"/>
    </row>
    <row r="220" spans="1:21" s="15" customFormat="1" ht="12.75" customHeight="1" x14ac:dyDescent="0.2">
      <c r="A220" s="46"/>
      <c r="B220" s="14">
        <v>5913</v>
      </c>
      <c r="C220" s="13" t="s">
        <v>181</v>
      </c>
      <c r="D220" s="13" t="e">
        <f>VLOOKUP(B220,#REF!,7,FALSE)</f>
        <v>#REF!</v>
      </c>
      <c r="E220" s="57" t="e">
        <f>VLOOKUP(B220,#REF!,5,FALSE)</f>
        <v>#REF!</v>
      </c>
      <c r="F220" s="58">
        <f>IFERROR(VLOOKUP(B220,#REF!,7,FALSE),0)</f>
        <v>0</v>
      </c>
      <c r="G220" s="58">
        <f>IFERROR(VLOOKUP(B220,#REF!,3,FALSE),0)</f>
        <v>0</v>
      </c>
      <c r="H220" s="58"/>
      <c r="I220" s="58"/>
      <c r="J220" s="58">
        <f t="shared" si="27"/>
        <v>0</v>
      </c>
      <c r="K220" s="59" t="e">
        <f t="shared" si="28"/>
        <v>#REF!</v>
      </c>
      <c r="L220" s="58" t="e">
        <f t="shared" si="29"/>
        <v>#REF!</v>
      </c>
      <c r="M220" s="58" t="e">
        <f t="shared" si="30"/>
        <v>#REF!</v>
      </c>
      <c r="N220" s="1"/>
      <c r="O220" s="1" t="e">
        <f t="shared" si="31"/>
        <v>#REF!</v>
      </c>
      <c r="P220" s="1"/>
      <c r="Q220" s="1" t="e">
        <f t="shared" si="32"/>
        <v>#REF!</v>
      </c>
      <c r="R220" s="1" t="e">
        <f t="shared" si="33"/>
        <v>#REF!</v>
      </c>
      <c r="S220" s="1" t="e">
        <f t="shared" si="34"/>
        <v>#REF!</v>
      </c>
      <c r="T220" s="1" t="e">
        <f t="shared" si="35"/>
        <v>#REF!</v>
      </c>
      <c r="U220" s="1"/>
    </row>
    <row r="221" spans="1:21" s="15" customFormat="1" ht="12.75" customHeight="1" x14ac:dyDescent="0.2">
      <c r="A221" s="46"/>
      <c r="B221" s="14">
        <v>5492</v>
      </c>
      <c r="C221" s="13" t="s">
        <v>246</v>
      </c>
      <c r="D221" s="13" t="e">
        <f>VLOOKUP(B221,#REF!,7,FALSE)</f>
        <v>#REF!</v>
      </c>
      <c r="E221" s="57" t="e">
        <f>VLOOKUP(B221,#REF!,5,FALSE)</f>
        <v>#REF!</v>
      </c>
      <c r="F221" s="58">
        <f>IFERROR(VLOOKUP(B221,#REF!,7,FALSE),0)</f>
        <v>0</v>
      </c>
      <c r="G221" s="58">
        <f>IFERROR(VLOOKUP(B221,#REF!,3,FALSE),0)</f>
        <v>0</v>
      </c>
      <c r="H221" s="58"/>
      <c r="I221" s="58"/>
      <c r="J221" s="58">
        <f t="shared" si="27"/>
        <v>0</v>
      </c>
      <c r="K221" s="59" t="e">
        <f t="shared" si="28"/>
        <v>#REF!</v>
      </c>
      <c r="L221" s="58" t="e">
        <f t="shared" si="29"/>
        <v>#REF!</v>
      </c>
      <c r="M221" s="58" t="e">
        <f t="shared" si="30"/>
        <v>#REF!</v>
      </c>
      <c r="N221" s="1"/>
      <c r="O221" s="1" t="e">
        <f t="shared" si="31"/>
        <v>#REF!</v>
      </c>
      <c r="P221" s="1"/>
      <c r="Q221" s="1" t="e">
        <f t="shared" si="32"/>
        <v>#REF!</v>
      </c>
      <c r="R221" s="1" t="e">
        <f t="shared" si="33"/>
        <v>#REF!</v>
      </c>
      <c r="S221" s="1" t="e">
        <f t="shared" si="34"/>
        <v>#REF!</v>
      </c>
      <c r="T221" s="1" t="e">
        <f t="shared" si="35"/>
        <v>#REF!</v>
      </c>
      <c r="U221" s="1"/>
    </row>
    <row r="222" spans="1:21" s="15" customFormat="1" ht="12.75" customHeight="1" x14ac:dyDescent="0.2">
      <c r="A222" s="46"/>
      <c r="B222" s="14">
        <v>5554</v>
      </c>
      <c r="C222" s="13" t="s">
        <v>164</v>
      </c>
      <c r="D222" s="13" t="e">
        <f>VLOOKUP(B222,#REF!,7,FALSE)</f>
        <v>#REF!</v>
      </c>
      <c r="E222" s="57" t="e">
        <f>VLOOKUP(B222,#REF!,5,FALSE)</f>
        <v>#REF!</v>
      </c>
      <c r="F222" s="58">
        <f>IFERROR(VLOOKUP(B222,#REF!,7,FALSE),0)</f>
        <v>0</v>
      </c>
      <c r="G222" s="58">
        <f>IFERROR(VLOOKUP(B222,#REF!,3,FALSE),0)</f>
        <v>0</v>
      </c>
      <c r="H222" s="58"/>
      <c r="I222" s="58"/>
      <c r="J222" s="58">
        <f t="shared" si="27"/>
        <v>0</v>
      </c>
      <c r="K222" s="59" t="e">
        <f t="shared" si="28"/>
        <v>#REF!</v>
      </c>
      <c r="L222" s="58" t="e">
        <f t="shared" si="29"/>
        <v>#REF!</v>
      </c>
      <c r="M222" s="58" t="e">
        <f t="shared" si="30"/>
        <v>#REF!</v>
      </c>
      <c r="N222" s="1"/>
      <c r="O222" s="1" t="e">
        <f t="shared" si="31"/>
        <v>#REF!</v>
      </c>
      <c r="P222" s="1"/>
      <c r="Q222" s="1" t="e">
        <f t="shared" si="32"/>
        <v>#REF!</v>
      </c>
      <c r="R222" s="1" t="e">
        <f t="shared" si="33"/>
        <v>#REF!</v>
      </c>
      <c r="S222" s="1" t="e">
        <f t="shared" si="34"/>
        <v>#REF!</v>
      </c>
      <c r="T222" s="1" t="e">
        <f t="shared" si="35"/>
        <v>#REF!</v>
      </c>
      <c r="U222" s="1"/>
    </row>
    <row r="223" spans="1:21" s="15" customFormat="1" ht="12.75" customHeight="1" x14ac:dyDescent="0.2">
      <c r="A223" s="46"/>
      <c r="B223" s="14">
        <v>5415</v>
      </c>
      <c r="C223" s="13" t="s">
        <v>328</v>
      </c>
      <c r="D223" s="13" t="e">
        <f>VLOOKUP(B223,#REF!,7,FALSE)</f>
        <v>#REF!</v>
      </c>
      <c r="E223" s="57" t="e">
        <f>VLOOKUP(B223,#REF!,5,FALSE)</f>
        <v>#REF!</v>
      </c>
      <c r="F223" s="58">
        <f>IFERROR(VLOOKUP(B223,#REF!,7,FALSE),0)</f>
        <v>0</v>
      </c>
      <c r="G223" s="58">
        <f>IFERROR(VLOOKUP(B223,#REF!,3,FALSE),0)</f>
        <v>0</v>
      </c>
      <c r="H223" s="58"/>
      <c r="I223" s="58"/>
      <c r="J223" s="58">
        <f t="shared" si="27"/>
        <v>0</v>
      </c>
      <c r="K223" s="59" t="e">
        <f t="shared" si="28"/>
        <v>#REF!</v>
      </c>
      <c r="L223" s="58" t="e">
        <f t="shared" si="29"/>
        <v>#REF!</v>
      </c>
      <c r="M223" s="58" t="e">
        <f t="shared" si="30"/>
        <v>#REF!</v>
      </c>
      <c r="N223" s="1"/>
      <c r="O223" s="1" t="e">
        <f t="shared" si="31"/>
        <v>#REF!</v>
      </c>
      <c r="P223" s="1"/>
      <c r="Q223" s="1" t="e">
        <f t="shared" si="32"/>
        <v>#REF!</v>
      </c>
      <c r="R223" s="1" t="e">
        <f t="shared" si="33"/>
        <v>#REF!</v>
      </c>
      <c r="S223" s="1" t="e">
        <f t="shared" si="34"/>
        <v>#REF!</v>
      </c>
      <c r="T223" s="1" t="e">
        <f t="shared" si="35"/>
        <v>#REF!</v>
      </c>
      <c r="U223" s="1"/>
    </row>
    <row r="224" spans="1:21" s="15" customFormat="1" ht="12.75" customHeight="1" x14ac:dyDescent="0.2">
      <c r="A224" s="46"/>
      <c r="B224" s="14">
        <v>5527</v>
      </c>
      <c r="C224" s="13" t="s">
        <v>247</v>
      </c>
      <c r="D224" s="13" t="e">
        <f>VLOOKUP(B224,#REF!,7,FALSE)</f>
        <v>#REF!</v>
      </c>
      <c r="E224" s="57" t="e">
        <f>VLOOKUP(B224,#REF!,5,FALSE)</f>
        <v>#REF!</v>
      </c>
      <c r="F224" s="58">
        <f>IFERROR(VLOOKUP(B224,#REF!,7,FALSE),0)</f>
        <v>0</v>
      </c>
      <c r="G224" s="58">
        <f>IFERROR(VLOOKUP(B224,#REF!,3,FALSE),0)</f>
        <v>0</v>
      </c>
      <c r="H224" s="58"/>
      <c r="I224" s="58"/>
      <c r="J224" s="58">
        <f t="shared" si="27"/>
        <v>0</v>
      </c>
      <c r="K224" s="59" t="e">
        <f t="shared" si="28"/>
        <v>#REF!</v>
      </c>
      <c r="L224" s="58" t="e">
        <f t="shared" si="29"/>
        <v>#REF!</v>
      </c>
      <c r="M224" s="58" t="e">
        <f t="shared" si="30"/>
        <v>#REF!</v>
      </c>
      <c r="N224" s="1"/>
      <c r="O224" s="1" t="e">
        <f t="shared" si="31"/>
        <v>#REF!</v>
      </c>
      <c r="P224" s="1"/>
      <c r="Q224" s="1" t="e">
        <f t="shared" si="32"/>
        <v>#REF!</v>
      </c>
      <c r="R224" s="1" t="e">
        <f t="shared" si="33"/>
        <v>#REF!</v>
      </c>
      <c r="S224" s="1" t="e">
        <f t="shared" si="34"/>
        <v>#REF!</v>
      </c>
      <c r="T224" s="1" t="e">
        <f t="shared" si="35"/>
        <v>#REF!</v>
      </c>
      <c r="U224" s="1"/>
    </row>
    <row r="225" spans="1:21" s="15" customFormat="1" ht="12.75" customHeight="1" x14ac:dyDescent="0.2">
      <c r="A225" s="46"/>
      <c r="B225" s="14">
        <v>5719</v>
      </c>
      <c r="C225" s="13" t="s">
        <v>198</v>
      </c>
      <c r="D225" s="13" t="e">
        <f>VLOOKUP(B225,#REF!,7,FALSE)</f>
        <v>#REF!</v>
      </c>
      <c r="E225" s="57" t="e">
        <f>VLOOKUP(B225,#REF!,5,FALSE)</f>
        <v>#REF!</v>
      </c>
      <c r="F225" s="58">
        <f>IFERROR(VLOOKUP(B225,#REF!,7,FALSE),0)</f>
        <v>0</v>
      </c>
      <c r="G225" s="58">
        <f>IFERROR(VLOOKUP(B225,#REF!,3,FALSE),0)</f>
        <v>0</v>
      </c>
      <c r="H225" s="58"/>
      <c r="I225" s="58"/>
      <c r="J225" s="58">
        <f t="shared" si="27"/>
        <v>0</v>
      </c>
      <c r="K225" s="59" t="e">
        <f t="shared" si="28"/>
        <v>#REF!</v>
      </c>
      <c r="L225" s="58" t="e">
        <f t="shared" si="29"/>
        <v>#REF!</v>
      </c>
      <c r="M225" s="58" t="e">
        <f t="shared" si="30"/>
        <v>#REF!</v>
      </c>
      <c r="N225" s="1"/>
      <c r="O225" s="1" t="e">
        <f t="shared" si="31"/>
        <v>#REF!</v>
      </c>
      <c r="P225" s="1"/>
      <c r="Q225" s="1" t="e">
        <f t="shared" si="32"/>
        <v>#REF!</v>
      </c>
      <c r="R225" s="1" t="e">
        <f t="shared" si="33"/>
        <v>#REF!</v>
      </c>
      <c r="S225" s="1" t="e">
        <f t="shared" si="34"/>
        <v>#REF!</v>
      </c>
      <c r="T225" s="1" t="e">
        <f t="shared" si="35"/>
        <v>#REF!</v>
      </c>
      <c r="U225" s="1"/>
    </row>
    <row r="226" spans="1:21" s="15" customFormat="1" ht="12.75" customHeight="1" x14ac:dyDescent="0.2">
      <c r="A226" s="46"/>
      <c r="B226" s="14">
        <v>5537</v>
      </c>
      <c r="C226" s="13" t="s">
        <v>314</v>
      </c>
      <c r="D226" s="13" t="e">
        <f>VLOOKUP(B226,#REF!,7,FALSE)</f>
        <v>#REF!</v>
      </c>
      <c r="E226" s="57" t="e">
        <f>VLOOKUP(B226,#REF!,5,FALSE)</f>
        <v>#REF!</v>
      </c>
      <c r="F226" s="58">
        <f>IFERROR(VLOOKUP(B226,#REF!,7,FALSE),0)</f>
        <v>0</v>
      </c>
      <c r="G226" s="58">
        <f>IFERROR(VLOOKUP(B226,#REF!,3,FALSE),0)</f>
        <v>0</v>
      </c>
      <c r="H226" s="58"/>
      <c r="I226" s="58"/>
      <c r="J226" s="58">
        <f t="shared" si="27"/>
        <v>0</v>
      </c>
      <c r="K226" s="59" t="e">
        <f t="shared" si="28"/>
        <v>#REF!</v>
      </c>
      <c r="L226" s="58" t="e">
        <f t="shared" si="29"/>
        <v>#REF!</v>
      </c>
      <c r="M226" s="58" t="e">
        <f t="shared" si="30"/>
        <v>#REF!</v>
      </c>
      <c r="N226" s="1"/>
      <c r="O226" s="1" t="e">
        <f t="shared" si="31"/>
        <v>#REF!</v>
      </c>
      <c r="P226" s="1"/>
      <c r="Q226" s="1" t="e">
        <f t="shared" si="32"/>
        <v>#REF!</v>
      </c>
      <c r="R226" s="1" t="e">
        <f t="shared" si="33"/>
        <v>#REF!</v>
      </c>
      <c r="S226" s="1" t="e">
        <f t="shared" si="34"/>
        <v>#REF!</v>
      </c>
      <c r="T226" s="1" t="e">
        <f t="shared" si="35"/>
        <v>#REF!</v>
      </c>
      <c r="U226" s="1"/>
    </row>
    <row r="227" spans="1:21" s="15" customFormat="1" ht="12.75" customHeight="1" x14ac:dyDescent="0.2">
      <c r="A227" s="46"/>
      <c r="B227" s="14">
        <v>5503</v>
      </c>
      <c r="C227" s="13" t="s">
        <v>321</v>
      </c>
      <c r="D227" s="13" t="e">
        <f>VLOOKUP(B227,#REF!,7,FALSE)</f>
        <v>#REF!</v>
      </c>
      <c r="E227" s="57" t="e">
        <f>VLOOKUP(B227,#REF!,5,FALSE)</f>
        <v>#REF!</v>
      </c>
      <c r="F227" s="58">
        <f>IFERROR(VLOOKUP(B227,#REF!,7,FALSE),0)</f>
        <v>0</v>
      </c>
      <c r="G227" s="58">
        <f>IFERROR(VLOOKUP(B227,#REF!,3,FALSE),0)</f>
        <v>0</v>
      </c>
      <c r="H227" s="58"/>
      <c r="I227" s="58"/>
      <c r="J227" s="58">
        <f t="shared" si="27"/>
        <v>0</v>
      </c>
      <c r="K227" s="59" t="e">
        <f t="shared" si="28"/>
        <v>#REF!</v>
      </c>
      <c r="L227" s="58" t="e">
        <f t="shared" si="29"/>
        <v>#REF!</v>
      </c>
      <c r="M227" s="58" t="e">
        <f t="shared" si="30"/>
        <v>#REF!</v>
      </c>
      <c r="N227" s="1"/>
      <c r="O227" s="1" t="e">
        <f t="shared" si="31"/>
        <v>#REF!</v>
      </c>
      <c r="P227" s="1"/>
      <c r="Q227" s="1" t="e">
        <f t="shared" si="32"/>
        <v>#REF!</v>
      </c>
      <c r="R227" s="1" t="e">
        <f t="shared" si="33"/>
        <v>#REF!</v>
      </c>
      <c r="S227" s="1" t="e">
        <f t="shared" si="34"/>
        <v>#REF!</v>
      </c>
      <c r="T227" s="1" t="e">
        <f t="shared" si="35"/>
        <v>#REF!</v>
      </c>
      <c r="U227" s="1"/>
    </row>
    <row r="228" spans="1:21" s="15" customFormat="1" ht="12.75" customHeight="1" x14ac:dyDescent="0.2">
      <c r="A228" s="46"/>
      <c r="B228" s="14">
        <v>5636</v>
      </c>
      <c r="C228" s="13" t="s">
        <v>45</v>
      </c>
      <c r="D228" s="13" t="e">
        <f>VLOOKUP(B228,#REF!,7,FALSE)</f>
        <v>#REF!</v>
      </c>
      <c r="E228" s="57" t="e">
        <f>VLOOKUP(B228,#REF!,5,FALSE)</f>
        <v>#REF!</v>
      </c>
      <c r="F228" s="58">
        <f>IFERROR(VLOOKUP(B228,#REF!,7,FALSE),0)</f>
        <v>0</v>
      </c>
      <c r="G228" s="58">
        <f>IFERROR(VLOOKUP(B228,#REF!,3,FALSE),0)</f>
        <v>0</v>
      </c>
      <c r="H228" s="58"/>
      <c r="I228" s="58"/>
      <c r="J228" s="58">
        <f t="shared" si="27"/>
        <v>0</v>
      </c>
      <c r="K228" s="59" t="e">
        <f t="shared" si="28"/>
        <v>#REF!</v>
      </c>
      <c r="L228" s="58" t="e">
        <f t="shared" si="29"/>
        <v>#REF!</v>
      </c>
      <c r="M228" s="58" t="e">
        <f t="shared" si="30"/>
        <v>#REF!</v>
      </c>
      <c r="N228" s="1"/>
      <c r="O228" s="1" t="e">
        <f t="shared" si="31"/>
        <v>#REF!</v>
      </c>
      <c r="P228" s="1"/>
      <c r="Q228" s="1" t="e">
        <f t="shared" si="32"/>
        <v>#REF!</v>
      </c>
      <c r="R228" s="1" t="e">
        <f t="shared" si="33"/>
        <v>#REF!</v>
      </c>
      <c r="S228" s="1" t="e">
        <f t="shared" si="34"/>
        <v>#REF!</v>
      </c>
      <c r="T228" s="1" t="e">
        <f t="shared" si="35"/>
        <v>#REF!</v>
      </c>
      <c r="U228" s="1"/>
    </row>
    <row r="229" spans="1:21" s="15" customFormat="1" ht="12.75" customHeight="1" x14ac:dyDescent="0.2">
      <c r="A229" s="46"/>
      <c r="B229" s="14">
        <v>5496</v>
      </c>
      <c r="C229" s="13" t="s">
        <v>262</v>
      </c>
      <c r="D229" s="13" t="e">
        <f>VLOOKUP(B229,#REF!,7,FALSE)</f>
        <v>#REF!</v>
      </c>
      <c r="E229" s="57" t="e">
        <f>VLOOKUP(B229,#REF!,5,FALSE)</f>
        <v>#REF!</v>
      </c>
      <c r="F229" s="58">
        <f>IFERROR(VLOOKUP(B229,#REF!,7,FALSE),0)</f>
        <v>0</v>
      </c>
      <c r="G229" s="58">
        <f>IFERROR(VLOOKUP(B229,#REF!,3,FALSE),0)</f>
        <v>0</v>
      </c>
      <c r="H229" s="58"/>
      <c r="I229" s="58"/>
      <c r="J229" s="58">
        <f t="shared" si="27"/>
        <v>0</v>
      </c>
      <c r="K229" s="59" t="e">
        <f t="shared" si="28"/>
        <v>#REF!</v>
      </c>
      <c r="L229" s="58" t="e">
        <f t="shared" si="29"/>
        <v>#REF!</v>
      </c>
      <c r="M229" s="58" t="e">
        <f t="shared" si="30"/>
        <v>#REF!</v>
      </c>
      <c r="N229" s="1"/>
      <c r="O229" s="1" t="e">
        <f t="shared" si="31"/>
        <v>#REF!</v>
      </c>
      <c r="P229" s="1"/>
      <c r="Q229" s="1" t="e">
        <f t="shared" si="32"/>
        <v>#REF!</v>
      </c>
      <c r="R229" s="1" t="e">
        <f t="shared" si="33"/>
        <v>#REF!</v>
      </c>
      <c r="S229" s="1" t="e">
        <f t="shared" si="34"/>
        <v>#REF!</v>
      </c>
      <c r="T229" s="1" t="e">
        <f t="shared" si="35"/>
        <v>#REF!</v>
      </c>
      <c r="U229" s="1"/>
    </row>
    <row r="230" spans="1:21" s="15" customFormat="1" ht="12.75" customHeight="1" x14ac:dyDescent="0.2">
      <c r="A230" s="46"/>
      <c r="B230" s="14">
        <v>5435</v>
      </c>
      <c r="C230" s="13" t="s">
        <v>285</v>
      </c>
      <c r="D230" s="13" t="e">
        <f>VLOOKUP(B230,#REF!,7,FALSE)</f>
        <v>#REF!</v>
      </c>
      <c r="E230" s="57" t="e">
        <f>VLOOKUP(B230,#REF!,5,FALSE)</f>
        <v>#REF!</v>
      </c>
      <c r="F230" s="58">
        <f>IFERROR(VLOOKUP(B230,#REF!,7,FALSE),0)</f>
        <v>0</v>
      </c>
      <c r="G230" s="58">
        <f>IFERROR(VLOOKUP(B230,#REF!,3,FALSE),0)</f>
        <v>0</v>
      </c>
      <c r="H230" s="58"/>
      <c r="I230" s="58"/>
      <c r="J230" s="58">
        <f t="shared" si="27"/>
        <v>0</v>
      </c>
      <c r="K230" s="59" t="e">
        <f t="shared" si="28"/>
        <v>#REF!</v>
      </c>
      <c r="L230" s="58" t="e">
        <f t="shared" si="29"/>
        <v>#REF!</v>
      </c>
      <c r="M230" s="58" t="e">
        <f t="shared" si="30"/>
        <v>#REF!</v>
      </c>
      <c r="N230" s="1"/>
      <c r="O230" s="1" t="e">
        <f t="shared" si="31"/>
        <v>#REF!</v>
      </c>
      <c r="P230" s="1"/>
      <c r="Q230" s="1" t="e">
        <f t="shared" si="32"/>
        <v>#REF!</v>
      </c>
      <c r="R230" s="1" t="e">
        <f t="shared" si="33"/>
        <v>#REF!</v>
      </c>
      <c r="S230" s="1" t="e">
        <f t="shared" si="34"/>
        <v>#REF!</v>
      </c>
      <c r="T230" s="1" t="e">
        <f t="shared" si="35"/>
        <v>#REF!</v>
      </c>
      <c r="U230" s="1"/>
    </row>
    <row r="231" spans="1:21" s="15" customFormat="1" ht="12.75" customHeight="1" x14ac:dyDescent="0.2">
      <c r="A231" s="46"/>
      <c r="B231" s="14">
        <v>5929</v>
      </c>
      <c r="C231" s="13" t="s">
        <v>292</v>
      </c>
      <c r="D231" s="13" t="e">
        <f>VLOOKUP(B231,#REF!,7,FALSE)</f>
        <v>#REF!</v>
      </c>
      <c r="E231" s="57" t="e">
        <f>VLOOKUP(B231,#REF!,5,FALSE)</f>
        <v>#REF!</v>
      </c>
      <c r="F231" s="58">
        <f>IFERROR(VLOOKUP(B231,#REF!,7,FALSE),0)</f>
        <v>0</v>
      </c>
      <c r="G231" s="58">
        <f>IFERROR(VLOOKUP(B231,#REF!,3,FALSE),0)</f>
        <v>0</v>
      </c>
      <c r="H231" s="58"/>
      <c r="I231" s="58"/>
      <c r="J231" s="58">
        <f t="shared" si="27"/>
        <v>0</v>
      </c>
      <c r="K231" s="59" t="e">
        <f t="shared" si="28"/>
        <v>#REF!</v>
      </c>
      <c r="L231" s="58" t="e">
        <f t="shared" si="29"/>
        <v>#REF!</v>
      </c>
      <c r="M231" s="58" t="e">
        <f t="shared" si="30"/>
        <v>#REF!</v>
      </c>
      <c r="N231" s="1"/>
      <c r="O231" s="1" t="e">
        <f t="shared" si="31"/>
        <v>#REF!</v>
      </c>
      <c r="P231" s="1"/>
      <c r="Q231" s="1" t="e">
        <f t="shared" si="32"/>
        <v>#REF!</v>
      </c>
      <c r="R231" s="1" t="e">
        <f t="shared" si="33"/>
        <v>#REF!</v>
      </c>
      <c r="S231" s="1" t="e">
        <f t="shared" si="34"/>
        <v>#REF!</v>
      </c>
      <c r="T231" s="1" t="e">
        <f t="shared" si="35"/>
        <v>#REF!</v>
      </c>
      <c r="U231" s="1"/>
    </row>
    <row r="232" spans="1:21" s="15" customFormat="1" ht="12.75" customHeight="1" x14ac:dyDescent="0.2">
      <c r="A232" s="46"/>
      <c r="B232" s="14">
        <v>5905</v>
      </c>
      <c r="C232" s="13" t="s">
        <v>149</v>
      </c>
      <c r="D232" s="13" t="e">
        <f>VLOOKUP(B232,#REF!,7,FALSE)</f>
        <v>#REF!</v>
      </c>
      <c r="E232" s="57" t="e">
        <f>VLOOKUP(B232,#REF!,5,FALSE)</f>
        <v>#REF!</v>
      </c>
      <c r="F232" s="58">
        <f>IFERROR(VLOOKUP(B232,#REF!,7,FALSE),0)</f>
        <v>0</v>
      </c>
      <c r="G232" s="58">
        <f>IFERROR(VLOOKUP(B232,#REF!,3,FALSE),0)</f>
        <v>0</v>
      </c>
      <c r="H232" s="58"/>
      <c r="I232" s="58"/>
      <c r="J232" s="58">
        <f t="shared" si="27"/>
        <v>0</v>
      </c>
      <c r="K232" s="59" t="e">
        <f t="shared" si="28"/>
        <v>#REF!</v>
      </c>
      <c r="L232" s="58" t="e">
        <f t="shared" si="29"/>
        <v>#REF!</v>
      </c>
      <c r="M232" s="58" t="e">
        <f t="shared" si="30"/>
        <v>#REF!</v>
      </c>
      <c r="N232" s="1"/>
      <c r="O232" s="1" t="e">
        <f t="shared" si="31"/>
        <v>#REF!</v>
      </c>
      <c r="P232" s="1"/>
      <c r="Q232" s="1" t="e">
        <f t="shared" si="32"/>
        <v>#REF!</v>
      </c>
      <c r="R232" s="1" t="e">
        <f t="shared" si="33"/>
        <v>#REF!</v>
      </c>
      <c r="S232" s="1" t="e">
        <f t="shared" si="34"/>
        <v>#REF!</v>
      </c>
      <c r="T232" s="1" t="e">
        <f t="shared" si="35"/>
        <v>#REF!</v>
      </c>
      <c r="U232" s="1"/>
    </row>
    <row r="233" spans="1:21" s="15" customFormat="1" ht="12.75" customHeight="1" x14ac:dyDescent="0.2">
      <c r="A233" s="46"/>
      <c r="B233" s="14">
        <v>5907</v>
      </c>
      <c r="C233" s="13" t="s">
        <v>152</v>
      </c>
      <c r="D233" s="13" t="e">
        <f>VLOOKUP(B233,#REF!,7,FALSE)</f>
        <v>#REF!</v>
      </c>
      <c r="E233" s="57" t="e">
        <f>VLOOKUP(B233,#REF!,5,FALSE)</f>
        <v>#REF!</v>
      </c>
      <c r="F233" s="58">
        <f>IFERROR(VLOOKUP(B233,#REF!,7,FALSE),0)</f>
        <v>0</v>
      </c>
      <c r="G233" s="58">
        <f>IFERROR(VLOOKUP(B233,#REF!,3,FALSE),0)</f>
        <v>0</v>
      </c>
      <c r="H233" s="58"/>
      <c r="I233" s="58"/>
      <c r="J233" s="58">
        <f t="shared" si="27"/>
        <v>0</v>
      </c>
      <c r="K233" s="59" t="e">
        <f t="shared" si="28"/>
        <v>#REF!</v>
      </c>
      <c r="L233" s="58" t="e">
        <f t="shared" si="29"/>
        <v>#REF!</v>
      </c>
      <c r="M233" s="58" t="e">
        <f t="shared" si="30"/>
        <v>#REF!</v>
      </c>
      <c r="N233" s="1"/>
      <c r="O233" s="1" t="e">
        <f t="shared" si="31"/>
        <v>#REF!</v>
      </c>
      <c r="P233" s="1"/>
      <c r="Q233" s="1" t="e">
        <f t="shared" si="32"/>
        <v>#REF!</v>
      </c>
      <c r="R233" s="1" t="e">
        <f t="shared" si="33"/>
        <v>#REF!</v>
      </c>
      <c r="S233" s="1" t="e">
        <f t="shared" si="34"/>
        <v>#REF!</v>
      </c>
      <c r="T233" s="1" t="e">
        <f t="shared" si="35"/>
        <v>#REF!</v>
      </c>
      <c r="U233" s="1"/>
    </row>
    <row r="234" spans="1:21" s="15" customFormat="1" ht="12.75" customHeight="1" x14ac:dyDescent="0.2">
      <c r="A234" s="46"/>
      <c r="B234" s="14">
        <v>5628</v>
      </c>
      <c r="C234" s="13" t="s">
        <v>161</v>
      </c>
      <c r="D234" s="13" t="e">
        <f>VLOOKUP(B234,#REF!,7,FALSE)</f>
        <v>#REF!</v>
      </c>
      <c r="E234" s="57" t="e">
        <f>VLOOKUP(B234,#REF!,5,FALSE)</f>
        <v>#REF!</v>
      </c>
      <c r="F234" s="58">
        <f>IFERROR(VLOOKUP(B234,#REF!,7,FALSE),0)</f>
        <v>0</v>
      </c>
      <c r="G234" s="58">
        <f>IFERROR(VLOOKUP(B234,#REF!,3,FALSE),0)</f>
        <v>0</v>
      </c>
      <c r="H234" s="58"/>
      <c r="I234" s="58"/>
      <c r="J234" s="58">
        <f t="shared" si="27"/>
        <v>0</v>
      </c>
      <c r="K234" s="59" t="e">
        <f t="shared" si="28"/>
        <v>#REF!</v>
      </c>
      <c r="L234" s="58" t="e">
        <f t="shared" si="29"/>
        <v>#REF!</v>
      </c>
      <c r="M234" s="58" t="e">
        <f t="shared" si="30"/>
        <v>#REF!</v>
      </c>
      <c r="N234" s="1"/>
      <c r="O234" s="1" t="e">
        <f t="shared" si="31"/>
        <v>#REF!</v>
      </c>
      <c r="P234" s="1"/>
      <c r="Q234" s="1" t="e">
        <f t="shared" si="32"/>
        <v>#REF!</v>
      </c>
      <c r="R234" s="1" t="e">
        <f t="shared" si="33"/>
        <v>#REF!</v>
      </c>
      <c r="S234" s="1" t="e">
        <f t="shared" si="34"/>
        <v>#REF!</v>
      </c>
      <c r="T234" s="1" t="e">
        <f t="shared" si="35"/>
        <v>#REF!</v>
      </c>
      <c r="U234" s="1"/>
    </row>
    <row r="235" spans="1:21" s="15" customFormat="1" ht="12.75" customHeight="1" x14ac:dyDescent="0.2">
      <c r="A235" s="46"/>
      <c r="B235" s="14">
        <v>5555</v>
      </c>
      <c r="C235" s="13" t="s">
        <v>167</v>
      </c>
      <c r="D235" s="13" t="e">
        <f>VLOOKUP(B235,#REF!,7,FALSE)</f>
        <v>#REF!</v>
      </c>
      <c r="E235" s="57" t="e">
        <f>VLOOKUP(B235,#REF!,5,FALSE)</f>
        <v>#REF!</v>
      </c>
      <c r="F235" s="58">
        <f>IFERROR(VLOOKUP(B235,#REF!,7,FALSE),0)</f>
        <v>0</v>
      </c>
      <c r="G235" s="58">
        <f>IFERROR(VLOOKUP(B235,#REF!,3,FALSE),0)</f>
        <v>0</v>
      </c>
      <c r="H235" s="58"/>
      <c r="I235" s="58"/>
      <c r="J235" s="58">
        <f t="shared" si="27"/>
        <v>0</v>
      </c>
      <c r="K235" s="59" t="e">
        <f t="shared" si="28"/>
        <v>#REF!</v>
      </c>
      <c r="L235" s="58" t="e">
        <f t="shared" si="29"/>
        <v>#REF!</v>
      </c>
      <c r="M235" s="58" t="e">
        <f t="shared" si="30"/>
        <v>#REF!</v>
      </c>
      <c r="N235" s="1"/>
      <c r="O235" s="1" t="e">
        <f t="shared" si="31"/>
        <v>#REF!</v>
      </c>
      <c r="P235" s="1"/>
      <c r="Q235" s="1" t="e">
        <f t="shared" si="32"/>
        <v>#REF!</v>
      </c>
      <c r="R235" s="1" t="e">
        <f t="shared" si="33"/>
        <v>#REF!</v>
      </c>
      <c r="S235" s="1" t="e">
        <f t="shared" si="34"/>
        <v>#REF!</v>
      </c>
      <c r="T235" s="1" t="e">
        <f t="shared" si="35"/>
        <v>#REF!</v>
      </c>
      <c r="U235" s="1"/>
    </row>
    <row r="236" spans="1:21" s="15" customFormat="1" ht="12.75" customHeight="1" x14ac:dyDescent="0.2">
      <c r="A236" s="46"/>
      <c r="B236" s="14">
        <v>5728</v>
      </c>
      <c r="C236" s="13" t="s">
        <v>291</v>
      </c>
      <c r="D236" s="13" t="e">
        <f>VLOOKUP(B236,#REF!,7,FALSE)</f>
        <v>#REF!</v>
      </c>
      <c r="E236" s="57" t="e">
        <f>VLOOKUP(B236,#REF!,5,FALSE)</f>
        <v>#REF!</v>
      </c>
      <c r="F236" s="58">
        <f>IFERROR(VLOOKUP(B236,#REF!,7,FALSE),0)</f>
        <v>0</v>
      </c>
      <c r="G236" s="58">
        <f>IFERROR(VLOOKUP(B236,#REF!,3,FALSE),0)</f>
        <v>0</v>
      </c>
      <c r="H236" s="58"/>
      <c r="I236" s="58"/>
      <c r="J236" s="58">
        <f t="shared" si="27"/>
        <v>0</v>
      </c>
      <c r="K236" s="59" t="e">
        <f t="shared" si="28"/>
        <v>#REF!</v>
      </c>
      <c r="L236" s="58" t="e">
        <f t="shared" si="29"/>
        <v>#REF!</v>
      </c>
      <c r="M236" s="58" t="e">
        <f t="shared" si="30"/>
        <v>#REF!</v>
      </c>
      <c r="N236" s="1"/>
      <c r="O236" s="1" t="e">
        <f t="shared" si="31"/>
        <v>#REF!</v>
      </c>
      <c r="P236" s="1"/>
      <c r="Q236" s="1" t="e">
        <f t="shared" si="32"/>
        <v>#REF!</v>
      </c>
      <c r="R236" s="1" t="e">
        <f t="shared" si="33"/>
        <v>#REF!</v>
      </c>
      <c r="S236" s="1" t="e">
        <f t="shared" si="34"/>
        <v>#REF!</v>
      </c>
      <c r="T236" s="1" t="e">
        <f t="shared" si="35"/>
        <v>#REF!</v>
      </c>
      <c r="U236" s="1"/>
    </row>
    <row r="237" spans="1:21" s="15" customFormat="1" ht="12.75" customHeight="1" x14ac:dyDescent="0.2">
      <c r="A237" s="46"/>
      <c r="B237" s="14">
        <v>5785</v>
      </c>
      <c r="C237" s="13" t="s">
        <v>166</v>
      </c>
      <c r="D237" s="13" t="e">
        <f>VLOOKUP(B237,#REF!,7,FALSE)</f>
        <v>#REF!</v>
      </c>
      <c r="E237" s="57" t="e">
        <f>VLOOKUP(B237,#REF!,5,FALSE)</f>
        <v>#REF!</v>
      </c>
      <c r="F237" s="58">
        <f>IFERROR(VLOOKUP(B237,#REF!,7,FALSE),0)</f>
        <v>0</v>
      </c>
      <c r="G237" s="58">
        <f>IFERROR(VLOOKUP(B237,#REF!,3,FALSE),0)</f>
        <v>0</v>
      </c>
      <c r="H237" s="58"/>
      <c r="I237" s="58"/>
      <c r="J237" s="58">
        <f t="shared" si="27"/>
        <v>0</v>
      </c>
      <c r="K237" s="59" t="e">
        <f t="shared" si="28"/>
        <v>#REF!</v>
      </c>
      <c r="L237" s="58" t="e">
        <f t="shared" si="29"/>
        <v>#REF!</v>
      </c>
      <c r="M237" s="58" t="e">
        <f t="shared" si="30"/>
        <v>#REF!</v>
      </c>
      <c r="N237" s="1"/>
      <c r="O237" s="1" t="e">
        <f t="shared" si="31"/>
        <v>#REF!</v>
      </c>
      <c r="P237" s="1"/>
      <c r="Q237" s="1" t="e">
        <f t="shared" si="32"/>
        <v>#REF!</v>
      </c>
      <c r="R237" s="1" t="e">
        <f t="shared" si="33"/>
        <v>#REF!</v>
      </c>
      <c r="S237" s="1" t="e">
        <f t="shared" si="34"/>
        <v>#REF!</v>
      </c>
      <c r="T237" s="1" t="e">
        <f t="shared" si="35"/>
        <v>#REF!</v>
      </c>
      <c r="U237" s="1"/>
    </row>
    <row r="238" spans="1:21" s="15" customFormat="1" ht="12.75" customHeight="1" x14ac:dyDescent="0.2">
      <c r="A238" s="46"/>
      <c r="B238" s="14">
        <v>5663</v>
      </c>
      <c r="C238" s="13" t="s">
        <v>144</v>
      </c>
      <c r="D238" s="13" t="e">
        <f>VLOOKUP(B238,#REF!,7,FALSE)</f>
        <v>#REF!</v>
      </c>
      <c r="E238" s="57" t="e">
        <f>VLOOKUP(B238,#REF!,5,FALSE)</f>
        <v>#REF!</v>
      </c>
      <c r="F238" s="58">
        <f>IFERROR(VLOOKUP(B238,#REF!,7,FALSE),0)</f>
        <v>0</v>
      </c>
      <c r="G238" s="58">
        <f>IFERROR(VLOOKUP(B238,#REF!,3,FALSE),0)</f>
        <v>0</v>
      </c>
      <c r="H238" s="58"/>
      <c r="I238" s="58"/>
      <c r="J238" s="58">
        <f t="shared" si="27"/>
        <v>0</v>
      </c>
      <c r="K238" s="59" t="e">
        <f t="shared" si="28"/>
        <v>#REF!</v>
      </c>
      <c r="L238" s="58" t="e">
        <f t="shared" si="29"/>
        <v>#REF!</v>
      </c>
      <c r="M238" s="58" t="e">
        <f t="shared" si="30"/>
        <v>#REF!</v>
      </c>
      <c r="N238" s="1"/>
      <c r="O238" s="1" t="e">
        <f t="shared" si="31"/>
        <v>#REF!</v>
      </c>
      <c r="P238" s="1"/>
      <c r="Q238" s="1" t="e">
        <f t="shared" si="32"/>
        <v>#REF!</v>
      </c>
      <c r="R238" s="1" t="e">
        <f t="shared" si="33"/>
        <v>#REF!</v>
      </c>
      <c r="S238" s="1" t="e">
        <f t="shared" si="34"/>
        <v>#REF!</v>
      </c>
      <c r="T238" s="1" t="e">
        <f t="shared" si="35"/>
        <v>#REF!</v>
      </c>
      <c r="U238" s="1"/>
    </row>
    <row r="239" spans="1:21" s="15" customFormat="1" ht="12.75" customHeight="1" x14ac:dyDescent="0.2">
      <c r="A239" s="46"/>
      <c r="B239" s="14">
        <v>5812</v>
      </c>
      <c r="C239" s="13" t="s">
        <v>148</v>
      </c>
      <c r="D239" s="13" t="e">
        <f>VLOOKUP(B239,#REF!,7,FALSE)</f>
        <v>#REF!</v>
      </c>
      <c r="E239" s="57" t="e">
        <f>VLOOKUP(B239,#REF!,5,FALSE)</f>
        <v>#REF!</v>
      </c>
      <c r="F239" s="58">
        <f>IFERROR(VLOOKUP(B239,#REF!,7,FALSE),0)</f>
        <v>0</v>
      </c>
      <c r="G239" s="58">
        <f>IFERROR(VLOOKUP(B239,#REF!,3,FALSE),0)</f>
        <v>0</v>
      </c>
      <c r="H239" s="58"/>
      <c r="I239" s="58"/>
      <c r="J239" s="58">
        <f t="shared" si="27"/>
        <v>0</v>
      </c>
      <c r="K239" s="59" t="e">
        <f t="shared" si="28"/>
        <v>#REF!</v>
      </c>
      <c r="L239" s="58" t="e">
        <f t="shared" si="29"/>
        <v>#REF!</v>
      </c>
      <c r="M239" s="58" t="e">
        <f t="shared" si="30"/>
        <v>#REF!</v>
      </c>
      <c r="N239" s="1"/>
      <c r="O239" s="1" t="e">
        <f t="shared" si="31"/>
        <v>#REF!</v>
      </c>
      <c r="P239" s="1"/>
      <c r="Q239" s="1" t="e">
        <f t="shared" si="32"/>
        <v>#REF!</v>
      </c>
      <c r="R239" s="1" t="e">
        <f t="shared" si="33"/>
        <v>#REF!</v>
      </c>
      <c r="S239" s="1" t="e">
        <f t="shared" si="34"/>
        <v>#REF!</v>
      </c>
      <c r="T239" s="1" t="e">
        <f t="shared" si="35"/>
        <v>#REF!</v>
      </c>
      <c r="U239" s="1"/>
    </row>
    <row r="240" spans="1:21" s="15" customFormat="1" ht="12.75" customHeight="1" x14ac:dyDescent="0.2">
      <c r="A240" s="46"/>
      <c r="B240" s="14">
        <v>5665</v>
      </c>
      <c r="C240" s="13" t="s">
        <v>154</v>
      </c>
      <c r="D240" s="13" t="e">
        <f>VLOOKUP(B240,#REF!,7,FALSE)</f>
        <v>#REF!</v>
      </c>
      <c r="E240" s="57" t="e">
        <f>VLOOKUP(B240,#REF!,5,FALSE)</f>
        <v>#REF!</v>
      </c>
      <c r="F240" s="58">
        <f>IFERROR(VLOOKUP(B240,#REF!,7,FALSE),0)</f>
        <v>0</v>
      </c>
      <c r="G240" s="58">
        <f>IFERROR(VLOOKUP(B240,#REF!,3,FALSE),0)</f>
        <v>0</v>
      </c>
      <c r="H240" s="58"/>
      <c r="I240" s="58"/>
      <c r="J240" s="58">
        <f t="shared" si="27"/>
        <v>0</v>
      </c>
      <c r="K240" s="59" t="e">
        <f t="shared" si="28"/>
        <v>#REF!</v>
      </c>
      <c r="L240" s="58" t="e">
        <f t="shared" si="29"/>
        <v>#REF!</v>
      </c>
      <c r="M240" s="58" t="e">
        <f t="shared" si="30"/>
        <v>#REF!</v>
      </c>
      <c r="N240" s="1"/>
      <c r="O240" s="1" t="e">
        <f t="shared" si="31"/>
        <v>#REF!</v>
      </c>
      <c r="P240" s="1"/>
      <c r="Q240" s="1" t="e">
        <f t="shared" si="32"/>
        <v>#REF!</v>
      </c>
      <c r="R240" s="1" t="e">
        <f t="shared" si="33"/>
        <v>#REF!</v>
      </c>
      <c r="S240" s="1" t="e">
        <f t="shared" si="34"/>
        <v>#REF!</v>
      </c>
      <c r="T240" s="1" t="e">
        <f t="shared" si="35"/>
        <v>#REF!</v>
      </c>
      <c r="U240" s="1"/>
    </row>
    <row r="241" spans="1:21" s="15" customFormat="1" ht="12.75" customHeight="1" x14ac:dyDescent="0.2">
      <c r="A241" s="46"/>
      <c r="B241" s="14">
        <v>5813</v>
      </c>
      <c r="C241" s="13" t="s">
        <v>160</v>
      </c>
      <c r="D241" s="13" t="e">
        <f>VLOOKUP(B241,#REF!,7,FALSE)</f>
        <v>#REF!</v>
      </c>
      <c r="E241" s="57" t="e">
        <f>VLOOKUP(B241,#REF!,5,FALSE)</f>
        <v>#REF!</v>
      </c>
      <c r="F241" s="58">
        <f>IFERROR(VLOOKUP(B241,#REF!,7,FALSE),0)</f>
        <v>0</v>
      </c>
      <c r="G241" s="58">
        <f>IFERROR(VLOOKUP(B241,#REF!,3,FALSE),0)</f>
        <v>0</v>
      </c>
      <c r="H241" s="58"/>
      <c r="I241" s="58"/>
      <c r="J241" s="58">
        <f t="shared" si="27"/>
        <v>0</v>
      </c>
      <c r="K241" s="59" t="e">
        <f t="shared" si="28"/>
        <v>#REF!</v>
      </c>
      <c r="L241" s="58" t="e">
        <f t="shared" si="29"/>
        <v>#REF!</v>
      </c>
      <c r="M241" s="58" t="e">
        <f t="shared" si="30"/>
        <v>#REF!</v>
      </c>
      <c r="N241" s="1"/>
      <c r="O241" s="1" t="e">
        <f t="shared" si="31"/>
        <v>#REF!</v>
      </c>
      <c r="P241" s="1"/>
      <c r="Q241" s="1" t="e">
        <f t="shared" si="32"/>
        <v>#REF!</v>
      </c>
      <c r="R241" s="1" t="e">
        <f t="shared" si="33"/>
        <v>#REF!</v>
      </c>
      <c r="S241" s="1" t="e">
        <f t="shared" si="34"/>
        <v>#REF!</v>
      </c>
      <c r="T241" s="1" t="e">
        <f t="shared" si="35"/>
        <v>#REF!</v>
      </c>
      <c r="U241" s="1"/>
    </row>
    <row r="242" spans="1:21" s="15" customFormat="1" ht="12.75" customHeight="1" x14ac:dyDescent="0.2">
      <c r="A242" s="46"/>
      <c r="B242" s="14">
        <v>5671</v>
      </c>
      <c r="C242" s="13" t="s">
        <v>180</v>
      </c>
      <c r="D242" s="13" t="e">
        <f>VLOOKUP(B242,#REF!,7,FALSE)</f>
        <v>#REF!</v>
      </c>
      <c r="E242" s="57" t="e">
        <f>VLOOKUP(B242,#REF!,5,FALSE)</f>
        <v>#REF!</v>
      </c>
      <c r="F242" s="58">
        <f>IFERROR(VLOOKUP(B242,#REF!,7,FALSE),0)</f>
        <v>0</v>
      </c>
      <c r="G242" s="58">
        <f>IFERROR(VLOOKUP(B242,#REF!,3,FALSE),0)</f>
        <v>0</v>
      </c>
      <c r="H242" s="58"/>
      <c r="I242" s="58"/>
      <c r="J242" s="58">
        <f t="shared" si="27"/>
        <v>0</v>
      </c>
      <c r="K242" s="59" t="e">
        <f t="shared" si="28"/>
        <v>#REF!</v>
      </c>
      <c r="L242" s="58" t="e">
        <f t="shared" si="29"/>
        <v>#REF!</v>
      </c>
      <c r="M242" s="58" t="e">
        <f t="shared" si="30"/>
        <v>#REF!</v>
      </c>
      <c r="N242" s="1"/>
      <c r="O242" s="1" t="e">
        <f t="shared" si="31"/>
        <v>#REF!</v>
      </c>
      <c r="P242" s="1"/>
      <c r="Q242" s="1" t="e">
        <f t="shared" si="32"/>
        <v>#REF!</v>
      </c>
      <c r="R242" s="1" t="e">
        <f t="shared" si="33"/>
        <v>#REF!</v>
      </c>
      <c r="S242" s="1" t="e">
        <f t="shared" si="34"/>
        <v>#REF!</v>
      </c>
      <c r="T242" s="1" t="e">
        <f t="shared" si="35"/>
        <v>#REF!</v>
      </c>
      <c r="U242" s="1"/>
    </row>
    <row r="243" spans="1:21" s="15" customFormat="1" ht="12.75" customHeight="1" x14ac:dyDescent="0.2">
      <c r="A243" s="46"/>
      <c r="B243" s="14">
        <v>5673</v>
      </c>
      <c r="C243" s="13" t="s">
        <v>208</v>
      </c>
      <c r="D243" s="13" t="e">
        <f>VLOOKUP(B243,#REF!,7,FALSE)</f>
        <v>#REF!</v>
      </c>
      <c r="E243" s="57" t="e">
        <f>VLOOKUP(B243,#REF!,5,FALSE)</f>
        <v>#REF!</v>
      </c>
      <c r="F243" s="58">
        <f>IFERROR(VLOOKUP(B243,#REF!,7,FALSE),0)</f>
        <v>0</v>
      </c>
      <c r="G243" s="58">
        <f>IFERROR(VLOOKUP(B243,#REF!,3,FALSE),0)</f>
        <v>0</v>
      </c>
      <c r="H243" s="58"/>
      <c r="I243" s="58"/>
      <c r="J243" s="58">
        <f t="shared" si="27"/>
        <v>0</v>
      </c>
      <c r="K243" s="59" t="e">
        <f t="shared" si="28"/>
        <v>#REF!</v>
      </c>
      <c r="L243" s="58" t="e">
        <f t="shared" si="29"/>
        <v>#REF!</v>
      </c>
      <c r="M243" s="58" t="e">
        <f t="shared" si="30"/>
        <v>#REF!</v>
      </c>
      <c r="N243" s="1"/>
      <c r="O243" s="1" t="e">
        <f t="shared" si="31"/>
        <v>#REF!</v>
      </c>
      <c r="P243" s="1"/>
      <c r="Q243" s="1" t="e">
        <f t="shared" si="32"/>
        <v>#REF!</v>
      </c>
      <c r="R243" s="1" t="e">
        <f t="shared" si="33"/>
        <v>#REF!</v>
      </c>
      <c r="S243" s="1" t="e">
        <f t="shared" si="34"/>
        <v>#REF!</v>
      </c>
      <c r="T243" s="1" t="e">
        <f t="shared" si="35"/>
        <v>#REF!</v>
      </c>
      <c r="U243" s="1"/>
    </row>
    <row r="244" spans="1:21" s="15" customFormat="1" ht="12.75" customHeight="1" x14ac:dyDescent="0.2">
      <c r="A244" s="46"/>
      <c r="B244" s="14">
        <v>5674</v>
      </c>
      <c r="C244" s="13" t="s">
        <v>226</v>
      </c>
      <c r="D244" s="13" t="e">
        <f>VLOOKUP(B244,#REF!,7,FALSE)</f>
        <v>#REF!</v>
      </c>
      <c r="E244" s="57" t="e">
        <f>VLOOKUP(B244,#REF!,5,FALSE)</f>
        <v>#REF!</v>
      </c>
      <c r="F244" s="58">
        <f>IFERROR(VLOOKUP(B244,#REF!,7,FALSE),0)</f>
        <v>0</v>
      </c>
      <c r="G244" s="58">
        <f>IFERROR(VLOOKUP(B244,#REF!,3,FALSE),0)</f>
        <v>0</v>
      </c>
      <c r="H244" s="58"/>
      <c r="I244" s="58"/>
      <c r="J244" s="58">
        <f t="shared" si="27"/>
        <v>0</v>
      </c>
      <c r="K244" s="59" t="e">
        <f t="shared" si="28"/>
        <v>#REF!</v>
      </c>
      <c r="L244" s="58" t="e">
        <f t="shared" si="29"/>
        <v>#REF!</v>
      </c>
      <c r="M244" s="58" t="e">
        <f t="shared" si="30"/>
        <v>#REF!</v>
      </c>
      <c r="N244" s="1"/>
      <c r="O244" s="1" t="e">
        <f t="shared" si="31"/>
        <v>#REF!</v>
      </c>
      <c r="P244" s="1"/>
      <c r="Q244" s="1" t="e">
        <f t="shared" si="32"/>
        <v>#REF!</v>
      </c>
      <c r="R244" s="1" t="e">
        <f t="shared" si="33"/>
        <v>#REF!</v>
      </c>
      <c r="S244" s="1" t="e">
        <f t="shared" si="34"/>
        <v>#REF!</v>
      </c>
      <c r="T244" s="1" t="e">
        <f t="shared" si="35"/>
        <v>#REF!</v>
      </c>
      <c r="U244" s="1"/>
    </row>
    <row r="245" spans="1:21" s="15" customFormat="1" ht="12.75" customHeight="1" x14ac:dyDescent="0.2">
      <c r="A245" s="46"/>
      <c r="B245" s="14">
        <v>5683</v>
      </c>
      <c r="C245" s="13" t="s">
        <v>269</v>
      </c>
      <c r="D245" s="13" t="e">
        <f>VLOOKUP(B245,#REF!,7,FALSE)</f>
        <v>#REF!</v>
      </c>
      <c r="E245" s="57" t="e">
        <f>VLOOKUP(B245,#REF!,5,FALSE)</f>
        <v>#REF!</v>
      </c>
      <c r="F245" s="58">
        <f>IFERROR(VLOOKUP(B245,#REF!,7,FALSE),0)</f>
        <v>0</v>
      </c>
      <c r="G245" s="58">
        <f>IFERROR(VLOOKUP(B245,#REF!,3,FALSE),0)</f>
        <v>0</v>
      </c>
      <c r="H245" s="58"/>
      <c r="I245" s="58"/>
      <c r="J245" s="58">
        <f t="shared" si="27"/>
        <v>0</v>
      </c>
      <c r="K245" s="59" t="e">
        <f t="shared" si="28"/>
        <v>#REF!</v>
      </c>
      <c r="L245" s="58" t="e">
        <f t="shared" si="29"/>
        <v>#REF!</v>
      </c>
      <c r="M245" s="58" t="e">
        <f t="shared" si="30"/>
        <v>#REF!</v>
      </c>
      <c r="N245" s="1"/>
      <c r="O245" s="1" t="e">
        <f t="shared" si="31"/>
        <v>#REF!</v>
      </c>
      <c r="P245" s="1"/>
      <c r="Q245" s="1" t="e">
        <f t="shared" si="32"/>
        <v>#REF!</v>
      </c>
      <c r="R245" s="1" t="e">
        <f t="shared" si="33"/>
        <v>#REF!</v>
      </c>
      <c r="S245" s="1" t="e">
        <f t="shared" si="34"/>
        <v>#REF!</v>
      </c>
      <c r="T245" s="1" t="e">
        <f t="shared" si="35"/>
        <v>#REF!</v>
      </c>
      <c r="U245" s="1"/>
    </row>
    <row r="246" spans="1:21" s="15" customFormat="1" ht="12.75" customHeight="1" x14ac:dyDescent="0.2">
      <c r="A246" s="46"/>
      <c r="B246" s="14">
        <v>5684</v>
      </c>
      <c r="C246" s="13" t="s">
        <v>278</v>
      </c>
      <c r="D246" s="13" t="e">
        <f>VLOOKUP(B246,#REF!,7,FALSE)</f>
        <v>#REF!</v>
      </c>
      <c r="E246" s="57" t="e">
        <f>VLOOKUP(B246,#REF!,5,FALSE)</f>
        <v>#REF!</v>
      </c>
      <c r="F246" s="58">
        <f>IFERROR(VLOOKUP(B246,#REF!,7,FALSE),0)</f>
        <v>0</v>
      </c>
      <c r="G246" s="58">
        <f>IFERROR(VLOOKUP(B246,#REF!,3,FALSE),0)</f>
        <v>0</v>
      </c>
      <c r="H246" s="58"/>
      <c r="I246" s="58"/>
      <c r="J246" s="58">
        <f t="shared" si="27"/>
        <v>0</v>
      </c>
      <c r="K246" s="59" t="e">
        <f t="shared" si="28"/>
        <v>#REF!</v>
      </c>
      <c r="L246" s="58" t="e">
        <f t="shared" si="29"/>
        <v>#REF!</v>
      </c>
      <c r="M246" s="58" t="e">
        <f t="shared" si="30"/>
        <v>#REF!</v>
      </c>
      <c r="N246" s="1"/>
      <c r="O246" s="1" t="e">
        <f t="shared" si="31"/>
        <v>#REF!</v>
      </c>
      <c r="P246" s="1"/>
      <c r="Q246" s="1" t="e">
        <f t="shared" si="32"/>
        <v>#REF!</v>
      </c>
      <c r="R246" s="1" t="e">
        <f t="shared" si="33"/>
        <v>#REF!</v>
      </c>
      <c r="S246" s="1" t="e">
        <f t="shared" si="34"/>
        <v>#REF!</v>
      </c>
      <c r="T246" s="1" t="e">
        <f t="shared" si="35"/>
        <v>#REF!</v>
      </c>
      <c r="U246" s="1"/>
    </row>
    <row r="247" spans="1:21" s="15" customFormat="1" ht="12.75" customHeight="1" x14ac:dyDescent="0.2">
      <c r="A247" s="46"/>
      <c r="B247" s="14">
        <v>5827</v>
      </c>
      <c r="C247" s="13" t="s">
        <v>301</v>
      </c>
      <c r="D247" s="13" t="e">
        <f>VLOOKUP(B247,#REF!,7,FALSE)</f>
        <v>#REF!</v>
      </c>
      <c r="E247" s="57" t="e">
        <f>VLOOKUP(B247,#REF!,5,FALSE)</f>
        <v>#REF!</v>
      </c>
      <c r="F247" s="58">
        <f>IFERROR(VLOOKUP(B247,#REF!,7,FALSE),0)</f>
        <v>0</v>
      </c>
      <c r="G247" s="58">
        <f>IFERROR(VLOOKUP(B247,#REF!,3,FALSE),0)</f>
        <v>0</v>
      </c>
      <c r="H247" s="58"/>
      <c r="I247" s="58"/>
      <c r="J247" s="58">
        <f t="shared" si="27"/>
        <v>0</v>
      </c>
      <c r="K247" s="59" t="e">
        <f t="shared" si="28"/>
        <v>#REF!</v>
      </c>
      <c r="L247" s="58" t="e">
        <f t="shared" si="29"/>
        <v>#REF!</v>
      </c>
      <c r="M247" s="58" t="e">
        <f t="shared" si="30"/>
        <v>#REF!</v>
      </c>
      <c r="N247" s="1"/>
      <c r="O247" s="1" t="e">
        <f t="shared" si="31"/>
        <v>#REF!</v>
      </c>
      <c r="P247" s="1"/>
      <c r="Q247" s="1" t="e">
        <f t="shared" si="32"/>
        <v>#REF!</v>
      </c>
      <c r="R247" s="1" t="e">
        <f t="shared" si="33"/>
        <v>#REF!</v>
      </c>
      <c r="S247" s="1" t="e">
        <f t="shared" si="34"/>
        <v>#REF!</v>
      </c>
      <c r="T247" s="1" t="e">
        <f t="shared" si="35"/>
        <v>#REF!</v>
      </c>
      <c r="U247" s="1"/>
    </row>
    <row r="248" spans="1:21" s="15" customFormat="1" ht="12.75" customHeight="1" x14ac:dyDescent="0.2">
      <c r="A248" s="46"/>
      <c r="B248" s="14">
        <v>5828</v>
      </c>
      <c r="C248" s="13" t="s">
        <v>303</v>
      </c>
      <c r="D248" s="13" t="e">
        <f>VLOOKUP(B248,#REF!,7,FALSE)</f>
        <v>#REF!</v>
      </c>
      <c r="E248" s="57" t="e">
        <f>VLOOKUP(B248,#REF!,5,FALSE)</f>
        <v>#REF!</v>
      </c>
      <c r="F248" s="58">
        <f>IFERROR(VLOOKUP(B248,#REF!,7,FALSE),0)</f>
        <v>0</v>
      </c>
      <c r="G248" s="58">
        <f>IFERROR(VLOOKUP(B248,#REF!,3,FALSE),0)</f>
        <v>0</v>
      </c>
      <c r="H248" s="58"/>
      <c r="I248" s="58"/>
      <c r="J248" s="58">
        <f t="shared" si="27"/>
        <v>0</v>
      </c>
      <c r="K248" s="59" t="e">
        <f t="shared" si="28"/>
        <v>#REF!</v>
      </c>
      <c r="L248" s="58" t="e">
        <f t="shared" si="29"/>
        <v>#REF!</v>
      </c>
      <c r="M248" s="58" t="e">
        <f t="shared" si="30"/>
        <v>#REF!</v>
      </c>
      <c r="N248" s="1"/>
      <c r="O248" s="1" t="e">
        <f t="shared" si="31"/>
        <v>#REF!</v>
      </c>
      <c r="P248" s="1"/>
      <c r="Q248" s="1" t="e">
        <f t="shared" si="32"/>
        <v>#REF!</v>
      </c>
      <c r="R248" s="1" t="e">
        <f t="shared" si="33"/>
        <v>#REF!</v>
      </c>
      <c r="S248" s="1" t="e">
        <f t="shared" si="34"/>
        <v>#REF!</v>
      </c>
      <c r="T248" s="1" t="e">
        <f t="shared" si="35"/>
        <v>#REF!</v>
      </c>
      <c r="U248" s="1"/>
    </row>
    <row r="249" spans="1:21" s="15" customFormat="1" ht="12.75" customHeight="1" x14ac:dyDescent="0.2">
      <c r="A249" s="46"/>
      <c r="B249" s="14">
        <v>5690</v>
      </c>
      <c r="C249" s="13" t="s">
        <v>313</v>
      </c>
      <c r="D249" s="13" t="e">
        <f>VLOOKUP(B249,#REF!,7,FALSE)</f>
        <v>#REF!</v>
      </c>
      <c r="E249" s="57" t="e">
        <f>VLOOKUP(B249,#REF!,5,FALSE)</f>
        <v>#REF!</v>
      </c>
      <c r="F249" s="58">
        <f>IFERROR(VLOOKUP(B249,#REF!,7,FALSE),0)</f>
        <v>0</v>
      </c>
      <c r="G249" s="58">
        <f>IFERROR(VLOOKUP(B249,#REF!,3,FALSE),0)</f>
        <v>0</v>
      </c>
      <c r="H249" s="58"/>
      <c r="I249" s="58"/>
      <c r="J249" s="58">
        <f t="shared" si="27"/>
        <v>0</v>
      </c>
      <c r="K249" s="59" t="e">
        <f t="shared" si="28"/>
        <v>#REF!</v>
      </c>
      <c r="L249" s="58" t="e">
        <f t="shared" si="29"/>
        <v>#REF!</v>
      </c>
      <c r="M249" s="58" t="e">
        <f t="shared" si="30"/>
        <v>#REF!</v>
      </c>
      <c r="N249" s="1"/>
      <c r="O249" s="1" t="e">
        <f t="shared" si="31"/>
        <v>#REF!</v>
      </c>
      <c r="P249" s="1"/>
      <c r="Q249" s="1" t="e">
        <f t="shared" si="32"/>
        <v>#REF!</v>
      </c>
      <c r="R249" s="1" t="e">
        <f t="shared" si="33"/>
        <v>#REF!</v>
      </c>
      <c r="S249" s="1" t="e">
        <f t="shared" si="34"/>
        <v>#REF!</v>
      </c>
      <c r="T249" s="1" t="e">
        <f t="shared" si="35"/>
        <v>#REF!</v>
      </c>
      <c r="U249" s="1"/>
    </row>
    <row r="250" spans="1:21" s="15" customFormat="1" ht="12.75" customHeight="1" x14ac:dyDescent="0.2">
      <c r="A250" s="46"/>
      <c r="B250" s="14">
        <v>5472</v>
      </c>
      <c r="C250" s="13" t="s">
        <v>134</v>
      </c>
      <c r="D250" s="13" t="e">
        <f>VLOOKUP(B250,#REF!,7,FALSE)</f>
        <v>#REF!</v>
      </c>
      <c r="E250" s="57" t="e">
        <f>VLOOKUP(B250,#REF!,5,FALSE)</f>
        <v>#REF!</v>
      </c>
      <c r="F250" s="58">
        <f>IFERROR(VLOOKUP(B250,#REF!,7,FALSE),0)</f>
        <v>0</v>
      </c>
      <c r="G250" s="58">
        <f>IFERROR(VLOOKUP(B250,#REF!,3,FALSE),0)</f>
        <v>0</v>
      </c>
      <c r="H250" s="58"/>
      <c r="I250" s="58"/>
      <c r="J250" s="58">
        <f t="shared" si="27"/>
        <v>0</v>
      </c>
      <c r="K250" s="59" t="e">
        <f t="shared" si="28"/>
        <v>#REF!</v>
      </c>
      <c r="L250" s="58" t="e">
        <f t="shared" si="29"/>
        <v>#REF!</v>
      </c>
      <c r="M250" s="58" t="e">
        <f t="shared" si="30"/>
        <v>#REF!</v>
      </c>
      <c r="N250" s="1"/>
      <c r="O250" s="1" t="e">
        <f t="shared" si="31"/>
        <v>#REF!</v>
      </c>
      <c r="P250" s="1"/>
      <c r="Q250" s="1" t="e">
        <f t="shared" si="32"/>
        <v>#REF!</v>
      </c>
      <c r="R250" s="1" t="e">
        <f t="shared" si="33"/>
        <v>#REF!</v>
      </c>
      <c r="S250" s="1" t="e">
        <f t="shared" si="34"/>
        <v>#REF!</v>
      </c>
      <c r="T250" s="1" t="e">
        <f t="shared" si="35"/>
        <v>#REF!</v>
      </c>
      <c r="U250" s="1"/>
    </row>
    <row r="251" spans="1:21" s="15" customFormat="1" ht="12.75" customHeight="1" x14ac:dyDescent="0.2">
      <c r="A251" s="46"/>
      <c r="B251" s="14">
        <v>5487</v>
      </c>
      <c r="C251" s="13" t="s">
        <v>229</v>
      </c>
      <c r="D251" s="13" t="e">
        <f>VLOOKUP(B251,#REF!,7,FALSE)</f>
        <v>#REF!</v>
      </c>
      <c r="E251" s="57" t="e">
        <f>VLOOKUP(B251,#REF!,5,FALSE)</f>
        <v>#REF!</v>
      </c>
      <c r="F251" s="58">
        <f>IFERROR(VLOOKUP(B251,#REF!,7,FALSE),0)</f>
        <v>0</v>
      </c>
      <c r="G251" s="58">
        <f>IFERROR(VLOOKUP(B251,#REF!,3,FALSE),0)</f>
        <v>0</v>
      </c>
      <c r="H251" s="58"/>
      <c r="I251" s="58"/>
      <c r="J251" s="58">
        <f t="shared" si="27"/>
        <v>0</v>
      </c>
      <c r="K251" s="59" t="e">
        <f t="shared" si="28"/>
        <v>#REF!</v>
      </c>
      <c r="L251" s="58" t="e">
        <f t="shared" si="29"/>
        <v>#REF!</v>
      </c>
      <c r="M251" s="58" t="e">
        <f t="shared" si="30"/>
        <v>#REF!</v>
      </c>
      <c r="N251" s="1"/>
      <c r="O251" s="1" t="e">
        <f t="shared" si="31"/>
        <v>#REF!</v>
      </c>
      <c r="P251" s="1"/>
      <c r="Q251" s="1" t="e">
        <f t="shared" si="32"/>
        <v>#REF!</v>
      </c>
      <c r="R251" s="1" t="e">
        <f t="shared" si="33"/>
        <v>#REF!</v>
      </c>
      <c r="S251" s="1" t="e">
        <f t="shared" si="34"/>
        <v>#REF!</v>
      </c>
      <c r="T251" s="1" t="e">
        <f t="shared" si="35"/>
        <v>#REF!</v>
      </c>
      <c r="U251" s="1"/>
    </row>
    <row r="252" spans="1:21" s="15" customFormat="1" ht="12.75" customHeight="1" x14ac:dyDescent="0.2">
      <c r="A252" s="46"/>
      <c r="B252" s="14">
        <v>5489</v>
      </c>
      <c r="C252" s="13" t="s">
        <v>236</v>
      </c>
      <c r="D252" s="13" t="e">
        <f>VLOOKUP(B252,#REF!,7,FALSE)</f>
        <v>#REF!</v>
      </c>
      <c r="E252" s="57" t="e">
        <f>VLOOKUP(B252,#REF!,5,FALSE)</f>
        <v>#REF!</v>
      </c>
      <c r="F252" s="58">
        <f>IFERROR(VLOOKUP(B252,#REF!,7,FALSE),0)</f>
        <v>0</v>
      </c>
      <c r="G252" s="58">
        <f>IFERROR(VLOOKUP(B252,#REF!,3,FALSE),0)</f>
        <v>0</v>
      </c>
      <c r="H252" s="58"/>
      <c r="I252" s="58"/>
      <c r="J252" s="58">
        <f t="shared" si="27"/>
        <v>0</v>
      </c>
      <c r="K252" s="59" t="e">
        <f t="shared" si="28"/>
        <v>#REF!</v>
      </c>
      <c r="L252" s="58" t="e">
        <f t="shared" si="29"/>
        <v>#REF!</v>
      </c>
      <c r="M252" s="58" t="e">
        <f t="shared" si="30"/>
        <v>#REF!</v>
      </c>
      <c r="N252" s="1"/>
      <c r="O252" s="1" t="e">
        <f t="shared" si="31"/>
        <v>#REF!</v>
      </c>
      <c r="P252" s="1"/>
      <c r="Q252" s="1" t="e">
        <f t="shared" si="32"/>
        <v>#REF!</v>
      </c>
      <c r="R252" s="1" t="e">
        <f t="shared" si="33"/>
        <v>#REF!</v>
      </c>
      <c r="S252" s="1" t="e">
        <f t="shared" si="34"/>
        <v>#REF!</v>
      </c>
      <c r="T252" s="1" t="e">
        <f t="shared" si="35"/>
        <v>#REF!</v>
      </c>
      <c r="U252" s="1"/>
    </row>
    <row r="253" spans="1:21" s="15" customFormat="1" ht="12.75" customHeight="1" x14ac:dyDescent="0.2">
      <c r="A253" s="46"/>
      <c r="B253" s="14">
        <v>5540</v>
      </c>
      <c r="C253" s="13" t="s">
        <v>243</v>
      </c>
      <c r="D253" s="13" t="e">
        <f>VLOOKUP(B253,#REF!,7,FALSE)</f>
        <v>#REF!</v>
      </c>
      <c r="E253" s="57" t="e">
        <f>VLOOKUP(B253,#REF!,5,FALSE)</f>
        <v>#REF!</v>
      </c>
      <c r="F253" s="58">
        <f>IFERROR(VLOOKUP(B253,#REF!,7,FALSE),0)</f>
        <v>0</v>
      </c>
      <c r="G253" s="58">
        <f>IFERROR(VLOOKUP(B253,#REF!,3,FALSE),0)</f>
        <v>0</v>
      </c>
      <c r="H253" s="58"/>
      <c r="I253" s="58"/>
      <c r="J253" s="58">
        <f t="shared" si="27"/>
        <v>0</v>
      </c>
      <c r="K253" s="59" t="e">
        <f t="shared" si="28"/>
        <v>#REF!</v>
      </c>
      <c r="L253" s="58" t="e">
        <f t="shared" si="29"/>
        <v>#REF!</v>
      </c>
      <c r="M253" s="58" t="e">
        <f t="shared" si="30"/>
        <v>#REF!</v>
      </c>
      <c r="N253" s="1"/>
      <c r="O253" s="1" t="e">
        <f t="shared" si="31"/>
        <v>#REF!</v>
      </c>
      <c r="P253" s="1"/>
      <c r="Q253" s="1" t="e">
        <f t="shared" si="32"/>
        <v>#REF!</v>
      </c>
      <c r="R253" s="1" t="e">
        <f t="shared" si="33"/>
        <v>#REF!</v>
      </c>
      <c r="S253" s="1" t="e">
        <f t="shared" si="34"/>
        <v>#REF!</v>
      </c>
      <c r="T253" s="1" t="e">
        <f t="shared" si="35"/>
        <v>#REF!</v>
      </c>
      <c r="U253" s="1"/>
    </row>
    <row r="254" spans="1:21" s="15" customFormat="1" ht="12.75" customHeight="1" x14ac:dyDescent="0.2">
      <c r="A254" s="46"/>
      <c r="B254" s="14">
        <v>5680</v>
      </c>
      <c r="C254" s="13" t="s">
        <v>251</v>
      </c>
      <c r="D254" s="13" t="e">
        <f>VLOOKUP(B254,#REF!,7,FALSE)</f>
        <v>#REF!</v>
      </c>
      <c r="E254" s="57" t="e">
        <f>VLOOKUP(B254,#REF!,5,FALSE)</f>
        <v>#REF!</v>
      </c>
      <c r="F254" s="58">
        <f>IFERROR(VLOOKUP(B254,#REF!,7,FALSE),0)</f>
        <v>0</v>
      </c>
      <c r="G254" s="58">
        <f>IFERROR(VLOOKUP(B254,#REF!,3,FALSE),0)</f>
        <v>0</v>
      </c>
      <c r="H254" s="58"/>
      <c r="I254" s="58"/>
      <c r="J254" s="58">
        <f t="shared" si="27"/>
        <v>0</v>
      </c>
      <c r="K254" s="59" t="e">
        <f t="shared" si="28"/>
        <v>#REF!</v>
      </c>
      <c r="L254" s="58" t="e">
        <f t="shared" si="29"/>
        <v>#REF!</v>
      </c>
      <c r="M254" s="58" t="e">
        <f t="shared" si="30"/>
        <v>#REF!</v>
      </c>
      <c r="N254" s="1"/>
      <c r="O254" s="1" t="e">
        <f t="shared" si="31"/>
        <v>#REF!</v>
      </c>
      <c r="P254" s="1"/>
      <c r="Q254" s="1" t="e">
        <f t="shared" si="32"/>
        <v>#REF!</v>
      </c>
      <c r="R254" s="1" t="e">
        <f t="shared" si="33"/>
        <v>#REF!</v>
      </c>
      <c r="S254" s="1" t="e">
        <f t="shared" si="34"/>
        <v>#REF!</v>
      </c>
      <c r="T254" s="1" t="e">
        <f t="shared" si="35"/>
        <v>#REF!</v>
      </c>
      <c r="U254" s="1"/>
    </row>
    <row r="255" spans="1:21" s="15" customFormat="1" ht="12.75" customHeight="1" x14ac:dyDescent="0.2">
      <c r="A255" s="46"/>
      <c r="B255" s="14">
        <v>5923</v>
      </c>
      <c r="C255" s="13" t="s">
        <v>253</v>
      </c>
      <c r="D255" s="13" t="e">
        <f>VLOOKUP(B255,#REF!,7,FALSE)</f>
        <v>#REF!</v>
      </c>
      <c r="E255" s="57" t="e">
        <f>VLOOKUP(B255,#REF!,5,FALSE)</f>
        <v>#REF!</v>
      </c>
      <c r="F255" s="58">
        <f>IFERROR(VLOOKUP(B255,#REF!,7,FALSE),0)</f>
        <v>0</v>
      </c>
      <c r="G255" s="58">
        <f>IFERROR(VLOOKUP(B255,#REF!,3,FALSE),0)</f>
        <v>0</v>
      </c>
      <c r="H255" s="58"/>
      <c r="I255" s="58"/>
      <c r="J255" s="58">
        <f t="shared" si="27"/>
        <v>0</v>
      </c>
      <c r="K255" s="59" t="e">
        <f t="shared" si="28"/>
        <v>#REF!</v>
      </c>
      <c r="L255" s="58" t="e">
        <f t="shared" si="29"/>
        <v>#REF!</v>
      </c>
      <c r="M255" s="58" t="e">
        <f t="shared" si="30"/>
        <v>#REF!</v>
      </c>
      <c r="N255" s="1"/>
      <c r="O255" s="1" t="e">
        <f t="shared" si="31"/>
        <v>#REF!</v>
      </c>
      <c r="P255" s="1"/>
      <c r="Q255" s="1" t="e">
        <f t="shared" si="32"/>
        <v>#REF!</v>
      </c>
      <c r="R255" s="1" t="e">
        <f t="shared" si="33"/>
        <v>#REF!</v>
      </c>
      <c r="S255" s="1" t="e">
        <f t="shared" si="34"/>
        <v>#REF!</v>
      </c>
      <c r="T255" s="1" t="e">
        <f t="shared" si="35"/>
        <v>#REF!</v>
      </c>
      <c r="U255" s="1"/>
    </row>
    <row r="256" spans="1:21" s="15" customFormat="1" ht="12.75" customHeight="1" x14ac:dyDescent="0.2">
      <c r="A256" s="46"/>
      <c r="B256" s="14">
        <v>5529</v>
      </c>
      <c r="C256" s="13" t="s">
        <v>259</v>
      </c>
      <c r="D256" s="13" t="e">
        <f>VLOOKUP(B256,#REF!,7,FALSE)</f>
        <v>#REF!</v>
      </c>
      <c r="E256" s="57" t="e">
        <f>VLOOKUP(B256,#REF!,5,FALSE)</f>
        <v>#REF!</v>
      </c>
      <c r="F256" s="58">
        <f>IFERROR(VLOOKUP(B256,#REF!,7,FALSE),0)</f>
        <v>0</v>
      </c>
      <c r="G256" s="58">
        <f>IFERROR(VLOOKUP(B256,#REF!,3,FALSE),0)</f>
        <v>0</v>
      </c>
      <c r="H256" s="58"/>
      <c r="I256" s="58"/>
      <c r="J256" s="58">
        <f t="shared" si="27"/>
        <v>0</v>
      </c>
      <c r="K256" s="59" t="e">
        <f t="shared" si="28"/>
        <v>#REF!</v>
      </c>
      <c r="L256" s="58" t="e">
        <f t="shared" si="29"/>
        <v>#REF!</v>
      </c>
      <c r="M256" s="58" t="e">
        <f t="shared" si="30"/>
        <v>#REF!</v>
      </c>
      <c r="N256" s="1"/>
      <c r="O256" s="1" t="e">
        <f t="shared" si="31"/>
        <v>#REF!</v>
      </c>
      <c r="P256" s="1"/>
      <c r="Q256" s="1" t="e">
        <f t="shared" si="32"/>
        <v>#REF!</v>
      </c>
      <c r="R256" s="1" t="e">
        <f t="shared" si="33"/>
        <v>#REF!</v>
      </c>
      <c r="S256" s="1" t="e">
        <f t="shared" si="34"/>
        <v>#REF!</v>
      </c>
      <c r="T256" s="1" t="e">
        <f t="shared" si="35"/>
        <v>#REF!</v>
      </c>
      <c r="U256" s="1"/>
    </row>
    <row r="257" spans="1:21" s="15" customFormat="1" ht="12.75" customHeight="1" x14ac:dyDescent="0.2">
      <c r="A257" s="46"/>
      <c r="B257" s="14">
        <v>5531</v>
      </c>
      <c r="C257" s="13" t="s">
        <v>263</v>
      </c>
      <c r="D257" s="13" t="e">
        <f>VLOOKUP(B257,#REF!,7,FALSE)</f>
        <v>#REF!</v>
      </c>
      <c r="E257" s="57" t="e">
        <f>VLOOKUP(B257,#REF!,5,FALSE)</f>
        <v>#REF!</v>
      </c>
      <c r="F257" s="58">
        <f>IFERROR(VLOOKUP(B257,#REF!,7,FALSE),0)</f>
        <v>0</v>
      </c>
      <c r="G257" s="58">
        <f>IFERROR(VLOOKUP(B257,#REF!,3,FALSE),0)</f>
        <v>0</v>
      </c>
      <c r="H257" s="58"/>
      <c r="I257" s="58"/>
      <c r="J257" s="58">
        <f t="shared" si="27"/>
        <v>0</v>
      </c>
      <c r="K257" s="59" t="e">
        <f t="shared" si="28"/>
        <v>#REF!</v>
      </c>
      <c r="L257" s="58" t="e">
        <f t="shared" si="29"/>
        <v>#REF!</v>
      </c>
      <c r="M257" s="58" t="e">
        <f t="shared" si="30"/>
        <v>#REF!</v>
      </c>
      <c r="N257" s="1"/>
      <c r="O257" s="1" t="e">
        <f t="shared" si="31"/>
        <v>#REF!</v>
      </c>
      <c r="P257" s="1"/>
      <c r="Q257" s="1" t="e">
        <f t="shared" si="32"/>
        <v>#REF!</v>
      </c>
      <c r="R257" s="1" t="e">
        <f t="shared" si="33"/>
        <v>#REF!</v>
      </c>
      <c r="S257" s="1" t="e">
        <f t="shared" si="34"/>
        <v>#REF!</v>
      </c>
      <c r="T257" s="1" t="e">
        <f t="shared" si="35"/>
        <v>#REF!</v>
      </c>
      <c r="U257" s="1"/>
    </row>
    <row r="258" spans="1:21" s="15" customFormat="1" ht="12.75" customHeight="1" x14ac:dyDescent="0.2">
      <c r="A258" s="46"/>
      <c r="B258" s="14">
        <v>5535</v>
      </c>
      <c r="C258" s="13" t="s">
        <v>283</v>
      </c>
      <c r="D258" s="13" t="e">
        <f>VLOOKUP(B258,#REF!,7,FALSE)</f>
        <v>#REF!</v>
      </c>
      <c r="E258" s="57" t="e">
        <f>VLOOKUP(B258,#REF!,5,FALSE)</f>
        <v>#REF!</v>
      </c>
      <c r="F258" s="58">
        <f>IFERROR(VLOOKUP(B258,#REF!,7,FALSE),0)</f>
        <v>0</v>
      </c>
      <c r="G258" s="58">
        <f>IFERROR(VLOOKUP(B258,#REF!,3,FALSE),0)</f>
        <v>0</v>
      </c>
      <c r="H258" s="58"/>
      <c r="I258" s="58"/>
      <c r="J258" s="58">
        <f t="shared" si="27"/>
        <v>0</v>
      </c>
      <c r="K258" s="59" t="e">
        <f t="shared" si="28"/>
        <v>#REF!</v>
      </c>
      <c r="L258" s="58" t="e">
        <f t="shared" si="29"/>
        <v>#REF!</v>
      </c>
      <c r="M258" s="58" t="e">
        <f t="shared" si="30"/>
        <v>#REF!</v>
      </c>
      <c r="N258" s="1"/>
      <c r="O258" s="1" t="e">
        <f t="shared" si="31"/>
        <v>#REF!</v>
      </c>
      <c r="P258" s="1"/>
      <c r="Q258" s="1" t="e">
        <f t="shared" si="32"/>
        <v>#REF!</v>
      </c>
      <c r="R258" s="1" t="e">
        <f t="shared" si="33"/>
        <v>#REF!</v>
      </c>
      <c r="S258" s="1" t="e">
        <f t="shared" si="34"/>
        <v>#REF!</v>
      </c>
      <c r="T258" s="1" t="e">
        <f t="shared" si="35"/>
        <v>#REF!</v>
      </c>
      <c r="U258" s="1"/>
    </row>
    <row r="259" spans="1:21" s="15" customFormat="1" ht="12.75" customHeight="1" x14ac:dyDescent="0.2">
      <c r="A259" s="46"/>
      <c r="B259" s="14">
        <v>5539</v>
      </c>
      <c r="C259" s="13" t="s">
        <v>319</v>
      </c>
      <c r="D259" s="13" t="e">
        <f>VLOOKUP(B259,#REF!,7,FALSE)</f>
        <v>#REF!</v>
      </c>
      <c r="E259" s="57" t="e">
        <f>VLOOKUP(B259,#REF!,5,FALSE)</f>
        <v>#REF!</v>
      </c>
      <c r="F259" s="58">
        <f>IFERROR(VLOOKUP(B259,#REF!,7,FALSE),0)</f>
        <v>0</v>
      </c>
      <c r="G259" s="58">
        <f>IFERROR(VLOOKUP(B259,#REF!,3,FALSE),0)</f>
        <v>0</v>
      </c>
      <c r="H259" s="58"/>
      <c r="I259" s="58"/>
      <c r="J259" s="58">
        <f t="shared" si="27"/>
        <v>0</v>
      </c>
      <c r="K259" s="59" t="e">
        <f t="shared" si="28"/>
        <v>#REF!</v>
      </c>
      <c r="L259" s="58" t="e">
        <f t="shared" si="29"/>
        <v>#REF!</v>
      </c>
      <c r="M259" s="58" t="e">
        <f t="shared" si="30"/>
        <v>#REF!</v>
      </c>
      <c r="N259" s="1"/>
      <c r="O259" s="1" t="e">
        <f t="shared" si="31"/>
        <v>#REF!</v>
      </c>
      <c r="P259" s="1"/>
      <c r="Q259" s="1" t="e">
        <f t="shared" si="32"/>
        <v>#REF!</v>
      </c>
      <c r="R259" s="1" t="e">
        <f t="shared" si="33"/>
        <v>#REF!</v>
      </c>
      <c r="S259" s="1" t="e">
        <f t="shared" si="34"/>
        <v>#REF!</v>
      </c>
      <c r="T259" s="1" t="e">
        <f t="shared" si="35"/>
        <v>#REF!</v>
      </c>
      <c r="U259" s="1"/>
    </row>
    <row r="260" spans="1:21" s="15" customFormat="1" ht="12.75" customHeight="1" x14ac:dyDescent="0.2">
      <c r="A260" s="46"/>
      <c r="B260" s="14">
        <v>5743</v>
      </c>
      <c r="C260" s="13" t="s">
        <v>112</v>
      </c>
      <c r="D260" s="13" t="e">
        <f>VLOOKUP(B260,#REF!,7,FALSE)</f>
        <v>#REF!</v>
      </c>
      <c r="E260" s="57" t="e">
        <f>VLOOKUP(B260,#REF!,5,FALSE)</f>
        <v>#REF!</v>
      </c>
      <c r="F260" s="58">
        <f>IFERROR(VLOOKUP(B260,#REF!,7,FALSE),0)</f>
        <v>0</v>
      </c>
      <c r="G260" s="58">
        <f>IFERROR(VLOOKUP(B260,#REF!,3,FALSE),0)</f>
        <v>0</v>
      </c>
      <c r="H260" s="58"/>
      <c r="I260" s="58"/>
      <c r="J260" s="58">
        <f t="shared" si="27"/>
        <v>0</v>
      </c>
      <c r="K260" s="59" t="e">
        <f t="shared" si="28"/>
        <v>#REF!</v>
      </c>
      <c r="L260" s="58" t="e">
        <f t="shared" si="29"/>
        <v>#REF!</v>
      </c>
      <c r="M260" s="58" t="e">
        <f t="shared" si="30"/>
        <v>#REF!</v>
      </c>
      <c r="N260" s="1"/>
      <c r="O260" s="1" t="e">
        <f t="shared" si="31"/>
        <v>#REF!</v>
      </c>
      <c r="P260" s="1"/>
      <c r="Q260" s="1" t="e">
        <f t="shared" si="32"/>
        <v>#REF!</v>
      </c>
      <c r="R260" s="1" t="e">
        <f t="shared" si="33"/>
        <v>#REF!</v>
      </c>
      <c r="S260" s="1" t="e">
        <f t="shared" si="34"/>
        <v>#REF!</v>
      </c>
      <c r="T260" s="1" t="e">
        <f t="shared" si="35"/>
        <v>#REF!</v>
      </c>
      <c r="U260" s="1"/>
    </row>
    <row r="261" spans="1:21" s="15" customFormat="1" ht="12.75" customHeight="1" x14ac:dyDescent="0.2">
      <c r="A261" s="46"/>
      <c r="B261" s="14">
        <v>5746</v>
      </c>
      <c r="C261" s="13" t="s">
        <v>119</v>
      </c>
      <c r="D261" s="13" t="e">
        <f>VLOOKUP(B261,#REF!,7,FALSE)</f>
        <v>#REF!</v>
      </c>
      <c r="E261" s="57" t="e">
        <f>VLOOKUP(B261,#REF!,5,FALSE)</f>
        <v>#REF!</v>
      </c>
      <c r="F261" s="58">
        <f>IFERROR(VLOOKUP(B261,#REF!,7,FALSE),0)</f>
        <v>0</v>
      </c>
      <c r="G261" s="58">
        <f>IFERROR(VLOOKUP(B261,#REF!,3,FALSE),0)</f>
        <v>0</v>
      </c>
      <c r="H261" s="58"/>
      <c r="I261" s="58"/>
      <c r="J261" s="58">
        <f t="shared" si="27"/>
        <v>0</v>
      </c>
      <c r="K261" s="59" t="e">
        <f t="shared" si="28"/>
        <v>#REF!</v>
      </c>
      <c r="L261" s="58" t="e">
        <f t="shared" si="29"/>
        <v>#REF!</v>
      </c>
      <c r="M261" s="58" t="e">
        <f t="shared" si="30"/>
        <v>#REF!</v>
      </c>
      <c r="N261" s="1"/>
      <c r="O261" s="1" t="e">
        <f t="shared" si="31"/>
        <v>#REF!</v>
      </c>
      <c r="P261" s="1"/>
      <c r="Q261" s="1" t="e">
        <f t="shared" si="32"/>
        <v>#REF!</v>
      </c>
      <c r="R261" s="1" t="e">
        <f t="shared" si="33"/>
        <v>#REF!</v>
      </c>
      <c r="S261" s="1" t="e">
        <f t="shared" si="34"/>
        <v>#REF!</v>
      </c>
      <c r="T261" s="1" t="e">
        <f t="shared" si="35"/>
        <v>#REF!</v>
      </c>
      <c r="U261" s="1"/>
    </row>
    <row r="262" spans="1:21" s="15" customFormat="1" ht="12.75" customHeight="1" x14ac:dyDescent="0.2">
      <c r="A262" s="46"/>
      <c r="B262" s="14">
        <v>5902</v>
      </c>
      <c r="C262" s="13" t="s">
        <v>121</v>
      </c>
      <c r="D262" s="13" t="e">
        <f>VLOOKUP(B262,#REF!,7,FALSE)</f>
        <v>#REF!</v>
      </c>
      <c r="E262" s="57" t="e">
        <f>VLOOKUP(B262,#REF!,5,FALSE)</f>
        <v>#REF!</v>
      </c>
      <c r="F262" s="58">
        <f>IFERROR(VLOOKUP(B262,#REF!,7,FALSE),0)</f>
        <v>0</v>
      </c>
      <c r="G262" s="58">
        <f>IFERROR(VLOOKUP(B262,#REF!,3,FALSE),0)</f>
        <v>0</v>
      </c>
      <c r="H262" s="58"/>
      <c r="I262" s="58"/>
      <c r="J262" s="58">
        <f t="shared" ref="J262:J305" si="36">SUM(F262:I262)</f>
        <v>0</v>
      </c>
      <c r="K262" s="59" t="e">
        <f t="shared" ref="K262:K305" si="37">ROUND((J262)/E262*100,5)</f>
        <v>#REF!</v>
      </c>
      <c r="L262" s="58" t="e">
        <f t="shared" ref="L262:L305" si="38">ROUND(E262*Référence/100,0)</f>
        <v>#REF!</v>
      </c>
      <c r="M262" s="58" t="e">
        <f t="shared" ref="M262:M305" si="39">L262-F262-G262</f>
        <v>#REF!</v>
      </c>
      <c r="N262" s="1"/>
      <c r="O262" s="1" t="e">
        <f t="shared" ref="O262:O305" si="40">IF(K262="","Vide",IF(K262&lt;Minimum,"En dessous",IF(K262&lt;Maximum,"Moyenne","En dessus")))</f>
        <v>#REF!</v>
      </c>
      <c r="P262" s="1"/>
      <c r="Q262" s="1" t="e">
        <f t="shared" ref="Q262:Q305" si="41">IF(O262="En dessus",1,0)</f>
        <v>#REF!</v>
      </c>
      <c r="R262" s="1" t="e">
        <f t="shared" ref="R262:R305" si="42">IF(O262="Moyenne",1,0)</f>
        <v>#REF!</v>
      </c>
      <c r="S262" s="1" t="e">
        <f t="shared" ref="S262:S305" si="43">IF(O262="En dessous",1,0)</f>
        <v>#REF!</v>
      </c>
      <c r="T262" s="1" t="e">
        <f t="shared" ref="T262:T305" si="44">IF(O262="Vide",1,0)</f>
        <v>#REF!</v>
      </c>
      <c r="U262" s="1"/>
    </row>
    <row r="263" spans="1:21" s="15" customFormat="1" ht="12.75" customHeight="1" x14ac:dyDescent="0.2">
      <c r="A263" s="46"/>
      <c r="B263" s="14">
        <v>5903</v>
      </c>
      <c r="C263" s="13" t="s">
        <v>126</v>
      </c>
      <c r="D263" s="13" t="e">
        <f>VLOOKUP(B263,#REF!,7,FALSE)</f>
        <v>#REF!</v>
      </c>
      <c r="E263" s="57" t="e">
        <f>VLOOKUP(B263,#REF!,5,FALSE)</f>
        <v>#REF!</v>
      </c>
      <c r="F263" s="58">
        <f>IFERROR(VLOOKUP(B263,#REF!,7,FALSE),0)</f>
        <v>0</v>
      </c>
      <c r="G263" s="58">
        <f>IFERROR(VLOOKUP(B263,#REF!,3,FALSE),0)</f>
        <v>0</v>
      </c>
      <c r="H263" s="58"/>
      <c r="I263" s="58"/>
      <c r="J263" s="58">
        <f t="shared" si="36"/>
        <v>0</v>
      </c>
      <c r="K263" s="59" t="e">
        <f t="shared" si="37"/>
        <v>#REF!</v>
      </c>
      <c r="L263" s="58" t="e">
        <f t="shared" si="38"/>
        <v>#REF!</v>
      </c>
      <c r="M263" s="58" t="e">
        <f t="shared" si="39"/>
        <v>#REF!</v>
      </c>
      <c r="N263" s="1"/>
      <c r="O263" s="1" t="e">
        <f t="shared" si="40"/>
        <v>#REF!</v>
      </c>
      <c r="P263" s="1"/>
      <c r="Q263" s="1" t="e">
        <f t="shared" si="41"/>
        <v>#REF!</v>
      </c>
      <c r="R263" s="1" t="e">
        <f t="shared" si="42"/>
        <v>#REF!</v>
      </c>
      <c r="S263" s="1" t="e">
        <f t="shared" si="43"/>
        <v>#REF!</v>
      </c>
      <c r="T263" s="1" t="e">
        <f t="shared" si="44"/>
        <v>#REF!</v>
      </c>
      <c r="U263" s="1"/>
    </row>
    <row r="264" spans="1:21" s="15" customFormat="1" ht="12.75" customHeight="1" x14ac:dyDescent="0.2">
      <c r="A264" s="46"/>
      <c r="B264" s="14">
        <v>5747</v>
      </c>
      <c r="C264" s="13" t="s">
        <v>127</v>
      </c>
      <c r="D264" s="13" t="e">
        <f>VLOOKUP(B264,#REF!,7,FALSE)</f>
        <v>#REF!</v>
      </c>
      <c r="E264" s="57" t="e">
        <f>VLOOKUP(B264,#REF!,5,FALSE)</f>
        <v>#REF!</v>
      </c>
      <c r="F264" s="58">
        <f>IFERROR(VLOOKUP(B264,#REF!,7,FALSE),0)</f>
        <v>0</v>
      </c>
      <c r="G264" s="58">
        <f>IFERROR(VLOOKUP(B264,#REF!,3,FALSE),0)</f>
        <v>0</v>
      </c>
      <c r="H264" s="58"/>
      <c r="I264" s="58"/>
      <c r="J264" s="58">
        <f t="shared" si="36"/>
        <v>0</v>
      </c>
      <c r="K264" s="59" t="e">
        <f t="shared" si="37"/>
        <v>#REF!</v>
      </c>
      <c r="L264" s="58" t="e">
        <f t="shared" si="38"/>
        <v>#REF!</v>
      </c>
      <c r="M264" s="58" t="e">
        <f t="shared" si="39"/>
        <v>#REF!</v>
      </c>
      <c r="N264" s="1"/>
      <c r="O264" s="1" t="e">
        <f t="shared" si="40"/>
        <v>#REF!</v>
      </c>
      <c r="P264" s="1"/>
      <c r="Q264" s="1" t="e">
        <f t="shared" si="41"/>
        <v>#REF!</v>
      </c>
      <c r="R264" s="1" t="e">
        <f t="shared" si="42"/>
        <v>#REF!</v>
      </c>
      <c r="S264" s="1" t="e">
        <f t="shared" si="43"/>
        <v>#REF!</v>
      </c>
      <c r="T264" s="1" t="e">
        <f t="shared" si="44"/>
        <v>#REF!</v>
      </c>
      <c r="U264" s="1"/>
    </row>
    <row r="265" spans="1:21" s="15" customFormat="1" ht="12.75" customHeight="1" x14ac:dyDescent="0.2">
      <c r="A265" s="46"/>
      <c r="B265" s="14">
        <v>5551</v>
      </c>
      <c r="C265" s="13" t="s">
        <v>129</v>
      </c>
      <c r="D265" s="13" t="e">
        <f>VLOOKUP(B265,#REF!,7,FALSE)</f>
        <v>#REF!</v>
      </c>
      <c r="E265" s="57" t="e">
        <f>VLOOKUP(B265,#REF!,5,FALSE)</f>
        <v>#REF!</v>
      </c>
      <c r="F265" s="58">
        <f>IFERROR(VLOOKUP(B265,#REF!,7,FALSE),0)</f>
        <v>0</v>
      </c>
      <c r="G265" s="58">
        <f>IFERROR(VLOOKUP(B265,#REF!,3,FALSE),0)</f>
        <v>0</v>
      </c>
      <c r="H265" s="58"/>
      <c r="I265" s="58"/>
      <c r="J265" s="58">
        <f t="shared" si="36"/>
        <v>0</v>
      </c>
      <c r="K265" s="59" t="e">
        <f t="shared" si="37"/>
        <v>#REF!</v>
      </c>
      <c r="L265" s="58" t="e">
        <f t="shared" si="38"/>
        <v>#REF!</v>
      </c>
      <c r="M265" s="58" t="e">
        <f t="shared" si="39"/>
        <v>#REF!</v>
      </c>
      <c r="N265" s="1"/>
      <c r="O265" s="1" t="e">
        <f t="shared" si="40"/>
        <v>#REF!</v>
      </c>
      <c r="P265" s="1"/>
      <c r="Q265" s="1" t="e">
        <f t="shared" si="41"/>
        <v>#REF!</v>
      </c>
      <c r="R265" s="1" t="e">
        <f t="shared" si="42"/>
        <v>#REF!</v>
      </c>
      <c r="S265" s="1" t="e">
        <f t="shared" si="43"/>
        <v>#REF!</v>
      </c>
      <c r="T265" s="1" t="e">
        <f t="shared" si="44"/>
        <v>#REF!</v>
      </c>
      <c r="U265" s="1"/>
    </row>
    <row r="266" spans="1:21" s="15" customFormat="1" ht="12.75" customHeight="1" x14ac:dyDescent="0.2">
      <c r="A266" s="46"/>
      <c r="B266" s="14">
        <v>5748</v>
      </c>
      <c r="C266" s="13" t="s">
        <v>138</v>
      </c>
      <c r="D266" s="13" t="e">
        <f>VLOOKUP(B266,#REF!,7,FALSE)</f>
        <v>#REF!</v>
      </c>
      <c r="E266" s="57" t="e">
        <f>VLOOKUP(B266,#REF!,5,FALSE)</f>
        <v>#REF!</v>
      </c>
      <c r="F266" s="58">
        <f>IFERROR(VLOOKUP(B266,#REF!,7,FALSE),0)</f>
        <v>0</v>
      </c>
      <c r="G266" s="58">
        <f>IFERROR(VLOOKUP(B266,#REF!,3,FALSE),0)</f>
        <v>0</v>
      </c>
      <c r="H266" s="58"/>
      <c r="I266" s="58"/>
      <c r="J266" s="58">
        <f t="shared" si="36"/>
        <v>0</v>
      </c>
      <c r="K266" s="59" t="e">
        <f t="shared" si="37"/>
        <v>#REF!</v>
      </c>
      <c r="L266" s="58" t="e">
        <f t="shared" si="38"/>
        <v>#REF!</v>
      </c>
      <c r="M266" s="58" t="e">
        <f t="shared" si="39"/>
        <v>#REF!</v>
      </c>
      <c r="N266" s="1"/>
      <c r="O266" s="1" t="e">
        <f t="shared" si="40"/>
        <v>#REF!</v>
      </c>
      <c r="P266" s="1"/>
      <c r="Q266" s="1" t="e">
        <f t="shared" si="41"/>
        <v>#REF!</v>
      </c>
      <c r="R266" s="1" t="e">
        <f t="shared" si="42"/>
        <v>#REF!</v>
      </c>
      <c r="S266" s="1" t="e">
        <f t="shared" si="43"/>
        <v>#REF!</v>
      </c>
      <c r="T266" s="1" t="e">
        <f t="shared" si="44"/>
        <v>#REF!</v>
      </c>
      <c r="U266" s="1"/>
    </row>
    <row r="267" spans="1:21" s="15" customFormat="1" ht="12.75" customHeight="1" x14ac:dyDescent="0.2">
      <c r="A267" s="46"/>
      <c r="B267" s="14">
        <v>5750</v>
      </c>
      <c r="C267" s="13" t="s">
        <v>222</v>
      </c>
      <c r="D267" s="13" t="e">
        <f>VLOOKUP(B267,#REF!,7,FALSE)</f>
        <v>#REF!</v>
      </c>
      <c r="E267" s="57" t="e">
        <f>VLOOKUP(B267,#REF!,5,FALSE)</f>
        <v>#REF!</v>
      </c>
      <c r="F267" s="58">
        <f>IFERROR(VLOOKUP(B267,#REF!,7,FALSE),0)</f>
        <v>0</v>
      </c>
      <c r="G267" s="58">
        <f>IFERROR(VLOOKUP(B267,#REF!,3,FALSE),0)</f>
        <v>0</v>
      </c>
      <c r="H267" s="58"/>
      <c r="I267" s="58"/>
      <c r="J267" s="58">
        <f t="shared" si="36"/>
        <v>0</v>
      </c>
      <c r="K267" s="59" t="e">
        <f t="shared" si="37"/>
        <v>#REF!</v>
      </c>
      <c r="L267" s="58" t="e">
        <f t="shared" si="38"/>
        <v>#REF!</v>
      </c>
      <c r="M267" s="58" t="e">
        <f t="shared" si="39"/>
        <v>#REF!</v>
      </c>
      <c r="N267" s="1"/>
      <c r="O267" s="1" t="e">
        <f t="shared" si="40"/>
        <v>#REF!</v>
      </c>
      <c r="P267" s="1"/>
      <c r="Q267" s="1" t="e">
        <f t="shared" si="41"/>
        <v>#REF!</v>
      </c>
      <c r="R267" s="1" t="e">
        <f t="shared" si="42"/>
        <v>#REF!</v>
      </c>
      <c r="S267" s="1" t="e">
        <f t="shared" si="43"/>
        <v>#REF!</v>
      </c>
      <c r="T267" s="1" t="e">
        <f t="shared" si="44"/>
        <v>#REF!</v>
      </c>
      <c r="U267" s="1"/>
    </row>
    <row r="268" spans="1:21" s="15" customFormat="1" ht="12.75" customHeight="1" x14ac:dyDescent="0.2">
      <c r="A268" s="46"/>
      <c r="B268" s="14">
        <v>5910</v>
      </c>
      <c r="C268" s="13" t="s">
        <v>169</v>
      </c>
      <c r="D268" s="13" t="e">
        <f>VLOOKUP(B268,#REF!,7,FALSE)</f>
        <v>#REF!</v>
      </c>
      <c r="E268" s="57" t="e">
        <f>VLOOKUP(B268,#REF!,5,FALSE)</f>
        <v>#REF!</v>
      </c>
      <c r="F268" s="58">
        <f>IFERROR(VLOOKUP(B268,#REF!,7,FALSE),0)</f>
        <v>0</v>
      </c>
      <c r="G268" s="58">
        <f>IFERROR(VLOOKUP(B268,#REF!,3,FALSE),0)</f>
        <v>0</v>
      </c>
      <c r="H268" s="58"/>
      <c r="I268" s="58"/>
      <c r="J268" s="58">
        <f t="shared" si="36"/>
        <v>0</v>
      </c>
      <c r="K268" s="59" t="e">
        <f t="shared" si="37"/>
        <v>#REF!</v>
      </c>
      <c r="L268" s="58" t="e">
        <f t="shared" si="38"/>
        <v>#REF!</v>
      </c>
      <c r="M268" s="58" t="e">
        <f t="shared" si="39"/>
        <v>#REF!</v>
      </c>
      <c r="N268" s="1"/>
      <c r="O268" s="1" t="e">
        <f t="shared" si="40"/>
        <v>#REF!</v>
      </c>
      <c r="P268" s="1"/>
      <c r="Q268" s="1" t="e">
        <f t="shared" si="41"/>
        <v>#REF!</v>
      </c>
      <c r="R268" s="1" t="e">
        <f t="shared" si="42"/>
        <v>#REF!</v>
      </c>
      <c r="S268" s="1" t="e">
        <f t="shared" si="43"/>
        <v>#REF!</v>
      </c>
      <c r="T268" s="1" t="e">
        <f t="shared" si="44"/>
        <v>#REF!</v>
      </c>
      <c r="U268" s="1"/>
    </row>
    <row r="269" spans="1:21" s="15" customFormat="1" ht="12.75" customHeight="1" x14ac:dyDescent="0.2">
      <c r="A269" s="46"/>
      <c r="B269" s="14">
        <v>5911</v>
      </c>
      <c r="C269" s="13" t="s">
        <v>172</v>
      </c>
      <c r="D269" s="13" t="e">
        <f>VLOOKUP(B269,#REF!,7,FALSE)</f>
        <v>#REF!</v>
      </c>
      <c r="E269" s="57" t="e">
        <f>VLOOKUP(B269,#REF!,5,FALSE)</f>
        <v>#REF!</v>
      </c>
      <c r="F269" s="58">
        <f>IFERROR(VLOOKUP(B269,#REF!,7,FALSE),0)</f>
        <v>0</v>
      </c>
      <c r="G269" s="58">
        <f>IFERROR(VLOOKUP(B269,#REF!,3,FALSE),0)</f>
        <v>0</v>
      </c>
      <c r="H269" s="58"/>
      <c r="I269" s="58"/>
      <c r="J269" s="58">
        <f t="shared" si="36"/>
        <v>0</v>
      </c>
      <c r="K269" s="59" t="e">
        <f t="shared" si="37"/>
        <v>#REF!</v>
      </c>
      <c r="L269" s="58" t="e">
        <f t="shared" si="38"/>
        <v>#REF!</v>
      </c>
      <c r="M269" s="58" t="e">
        <f t="shared" si="39"/>
        <v>#REF!</v>
      </c>
      <c r="N269" s="1"/>
      <c r="O269" s="1" t="e">
        <f t="shared" si="40"/>
        <v>#REF!</v>
      </c>
      <c r="P269" s="1"/>
      <c r="Q269" s="1" t="e">
        <f t="shared" si="41"/>
        <v>#REF!</v>
      </c>
      <c r="R269" s="1" t="e">
        <f t="shared" si="42"/>
        <v>#REF!</v>
      </c>
      <c r="S269" s="1" t="e">
        <f t="shared" si="43"/>
        <v>#REF!</v>
      </c>
      <c r="T269" s="1" t="e">
        <f t="shared" si="44"/>
        <v>#REF!</v>
      </c>
      <c r="U269" s="1"/>
    </row>
    <row r="270" spans="1:21" s="15" customFormat="1" ht="12.75" customHeight="1" x14ac:dyDescent="0.2">
      <c r="A270" s="46"/>
      <c r="B270" s="14">
        <v>5912</v>
      </c>
      <c r="C270" s="13" t="s">
        <v>176</v>
      </c>
      <c r="D270" s="13" t="e">
        <f>VLOOKUP(B270,#REF!,7,FALSE)</f>
        <v>#REF!</v>
      </c>
      <c r="E270" s="57" t="e">
        <f>VLOOKUP(B270,#REF!,5,FALSE)</f>
        <v>#REF!</v>
      </c>
      <c r="F270" s="58">
        <f>IFERROR(VLOOKUP(B270,#REF!,7,FALSE),0)</f>
        <v>0</v>
      </c>
      <c r="G270" s="58">
        <f>IFERROR(VLOOKUP(B270,#REF!,3,FALSE),0)</f>
        <v>0</v>
      </c>
      <c r="H270" s="58"/>
      <c r="I270" s="58"/>
      <c r="J270" s="58">
        <f t="shared" si="36"/>
        <v>0</v>
      </c>
      <c r="K270" s="59" t="e">
        <f t="shared" si="37"/>
        <v>#REF!</v>
      </c>
      <c r="L270" s="58" t="e">
        <f t="shared" si="38"/>
        <v>#REF!</v>
      </c>
      <c r="M270" s="58" t="e">
        <f t="shared" si="39"/>
        <v>#REF!</v>
      </c>
      <c r="N270" s="1"/>
      <c r="O270" s="1" t="e">
        <f t="shared" si="40"/>
        <v>#REF!</v>
      </c>
      <c r="P270" s="1"/>
      <c r="Q270" s="1" t="e">
        <f t="shared" si="41"/>
        <v>#REF!</v>
      </c>
      <c r="R270" s="1" t="e">
        <f t="shared" si="42"/>
        <v>#REF!</v>
      </c>
      <c r="S270" s="1" t="e">
        <f t="shared" si="43"/>
        <v>#REF!</v>
      </c>
      <c r="T270" s="1" t="e">
        <f t="shared" si="44"/>
        <v>#REF!</v>
      </c>
      <c r="U270" s="1"/>
    </row>
    <row r="271" spans="1:21" s="15" customFormat="1" ht="12.75" customHeight="1" x14ac:dyDescent="0.2">
      <c r="A271" s="46"/>
      <c r="B271" s="14">
        <v>5556</v>
      </c>
      <c r="C271" s="13" t="s">
        <v>194</v>
      </c>
      <c r="D271" s="13" t="e">
        <f>VLOOKUP(B271,#REF!,7,FALSE)</f>
        <v>#REF!</v>
      </c>
      <c r="E271" s="57" t="e">
        <f>VLOOKUP(B271,#REF!,5,FALSE)</f>
        <v>#REF!</v>
      </c>
      <c r="F271" s="58">
        <f>IFERROR(VLOOKUP(B271,#REF!,7,FALSE),0)</f>
        <v>0</v>
      </c>
      <c r="G271" s="58">
        <f>IFERROR(VLOOKUP(B271,#REF!,3,FALSE),0)</f>
        <v>0</v>
      </c>
      <c r="H271" s="58"/>
      <c r="I271" s="58"/>
      <c r="J271" s="58">
        <f t="shared" si="36"/>
        <v>0</v>
      </c>
      <c r="K271" s="59" t="e">
        <f t="shared" si="37"/>
        <v>#REF!</v>
      </c>
      <c r="L271" s="58" t="e">
        <f t="shared" si="38"/>
        <v>#REF!</v>
      </c>
      <c r="M271" s="58" t="e">
        <f t="shared" si="39"/>
        <v>#REF!</v>
      </c>
      <c r="N271" s="1"/>
      <c r="O271" s="1" t="e">
        <f t="shared" si="40"/>
        <v>#REF!</v>
      </c>
      <c r="P271" s="1"/>
      <c r="Q271" s="1" t="e">
        <f t="shared" si="41"/>
        <v>#REF!</v>
      </c>
      <c r="R271" s="1" t="e">
        <f t="shared" si="42"/>
        <v>#REF!</v>
      </c>
      <c r="S271" s="1" t="e">
        <f t="shared" si="43"/>
        <v>#REF!</v>
      </c>
      <c r="T271" s="1" t="e">
        <f t="shared" si="44"/>
        <v>#REF!</v>
      </c>
      <c r="U271" s="1"/>
    </row>
    <row r="272" spans="1:21" s="15" customFormat="1" ht="12.75" customHeight="1" x14ac:dyDescent="0.2">
      <c r="A272" s="46"/>
      <c r="B272" s="14">
        <v>5557</v>
      </c>
      <c r="C272" s="13" t="s">
        <v>195</v>
      </c>
      <c r="D272" s="13" t="e">
        <f>VLOOKUP(B272,#REF!,7,FALSE)</f>
        <v>#REF!</v>
      </c>
      <c r="E272" s="57" t="e">
        <f>VLOOKUP(B272,#REF!,5,FALSE)</f>
        <v>#REF!</v>
      </c>
      <c r="F272" s="58">
        <f>IFERROR(VLOOKUP(B272,#REF!,7,FALSE),0)</f>
        <v>0</v>
      </c>
      <c r="G272" s="58">
        <f>IFERROR(VLOOKUP(B272,#REF!,3,FALSE),0)</f>
        <v>0</v>
      </c>
      <c r="H272" s="58"/>
      <c r="I272" s="58"/>
      <c r="J272" s="58">
        <f t="shared" si="36"/>
        <v>0</v>
      </c>
      <c r="K272" s="59" t="e">
        <f t="shared" si="37"/>
        <v>#REF!</v>
      </c>
      <c r="L272" s="58" t="e">
        <f t="shared" si="38"/>
        <v>#REF!</v>
      </c>
      <c r="M272" s="58" t="e">
        <f t="shared" si="39"/>
        <v>#REF!</v>
      </c>
      <c r="N272" s="1"/>
      <c r="O272" s="1" t="e">
        <f t="shared" si="40"/>
        <v>#REF!</v>
      </c>
      <c r="P272" s="1"/>
      <c r="Q272" s="1" t="e">
        <f t="shared" si="41"/>
        <v>#REF!</v>
      </c>
      <c r="R272" s="1" t="e">
        <f t="shared" si="42"/>
        <v>#REF!</v>
      </c>
      <c r="S272" s="1" t="e">
        <f t="shared" si="43"/>
        <v>#REF!</v>
      </c>
      <c r="T272" s="1" t="e">
        <f t="shared" si="44"/>
        <v>#REF!</v>
      </c>
      <c r="U272" s="1"/>
    </row>
    <row r="273" spans="1:21" s="15" customFormat="1" ht="12.75" customHeight="1" x14ac:dyDescent="0.2">
      <c r="A273" s="46"/>
      <c r="B273" s="14">
        <v>5560</v>
      </c>
      <c r="C273" s="13" t="s">
        <v>204</v>
      </c>
      <c r="D273" s="13" t="e">
        <f>VLOOKUP(B273,#REF!,7,FALSE)</f>
        <v>#REF!</v>
      </c>
      <c r="E273" s="57" t="e">
        <f>VLOOKUP(B273,#REF!,5,FALSE)</f>
        <v>#REF!</v>
      </c>
      <c r="F273" s="58">
        <f>IFERROR(VLOOKUP(B273,#REF!,7,FALSE),0)</f>
        <v>0</v>
      </c>
      <c r="G273" s="58">
        <f>IFERROR(VLOOKUP(B273,#REF!,3,FALSE),0)</f>
        <v>0</v>
      </c>
      <c r="H273" s="58"/>
      <c r="I273" s="58"/>
      <c r="J273" s="58">
        <f t="shared" si="36"/>
        <v>0</v>
      </c>
      <c r="K273" s="59" t="e">
        <f t="shared" si="37"/>
        <v>#REF!</v>
      </c>
      <c r="L273" s="58" t="e">
        <f t="shared" si="38"/>
        <v>#REF!</v>
      </c>
      <c r="M273" s="58" t="e">
        <f t="shared" si="39"/>
        <v>#REF!</v>
      </c>
      <c r="N273" s="1"/>
      <c r="O273" s="1" t="e">
        <f t="shared" si="40"/>
        <v>#REF!</v>
      </c>
      <c r="P273" s="1"/>
      <c r="Q273" s="1" t="e">
        <f t="shared" si="41"/>
        <v>#REF!</v>
      </c>
      <c r="R273" s="1" t="e">
        <f t="shared" si="42"/>
        <v>#REF!</v>
      </c>
      <c r="S273" s="1" t="e">
        <f t="shared" si="43"/>
        <v>#REF!</v>
      </c>
      <c r="T273" s="1" t="e">
        <f t="shared" si="44"/>
        <v>#REF!</v>
      </c>
      <c r="U273" s="1"/>
    </row>
    <row r="274" spans="1:21" s="15" customFormat="1" ht="12.75" customHeight="1" x14ac:dyDescent="0.2">
      <c r="A274" s="46"/>
      <c r="B274" s="14">
        <v>5562</v>
      </c>
      <c r="C274" s="13" t="s">
        <v>234</v>
      </c>
      <c r="D274" s="13" t="e">
        <f>VLOOKUP(B274,#REF!,7,FALSE)</f>
        <v>#REF!</v>
      </c>
      <c r="E274" s="57" t="e">
        <f>VLOOKUP(B274,#REF!,5,FALSE)</f>
        <v>#REF!</v>
      </c>
      <c r="F274" s="58">
        <f>IFERROR(VLOOKUP(B274,#REF!,7,FALSE),0)</f>
        <v>0</v>
      </c>
      <c r="G274" s="58">
        <f>IFERROR(VLOOKUP(B274,#REF!,3,FALSE),0)</f>
        <v>0</v>
      </c>
      <c r="H274" s="58"/>
      <c r="I274" s="58"/>
      <c r="J274" s="58">
        <f t="shared" si="36"/>
        <v>0</v>
      </c>
      <c r="K274" s="59" t="e">
        <f t="shared" si="37"/>
        <v>#REF!</v>
      </c>
      <c r="L274" s="58" t="e">
        <f t="shared" si="38"/>
        <v>#REF!</v>
      </c>
      <c r="M274" s="58" t="e">
        <f t="shared" si="39"/>
        <v>#REF!</v>
      </c>
      <c r="N274" s="1"/>
      <c r="O274" s="1" t="e">
        <f t="shared" si="40"/>
        <v>#REF!</v>
      </c>
      <c r="P274" s="1"/>
      <c r="Q274" s="1" t="e">
        <f t="shared" si="41"/>
        <v>#REF!</v>
      </c>
      <c r="R274" s="1" t="e">
        <f t="shared" si="42"/>
        <v>#REF!</v>
      </c>
      <c r="S274" s="1" t="e">
        <f t="shared" si="43"/>
        <v>#REF!</v>
      </c>
      <c r="T274" s="1" t="e">
        <f t="shared" si="44"/>
        <v>#REF!</v>
      </c>
      <c r="U274" s="1"/>
    </row>
    <row r="275" spans="1:21" s="15" customFormat="1" ht="12.75" customHeight="1" x14ac:dyDescent="0.2">
      <c r="A275" s="46"/>
      <c r="B275" s="14">
        <v>5564</v>
      </c>
      <c r="C275" s="13" t="s">
        <v>249</v>
      </c>
      <c r="D275" s="13" t="e">
        <f>VLOOKUP(B275,#REF!,7,FALSE)</f>
        <v>#REF!</v>
      </c>
      <c r="E275" s="57" t="e">
        <f>VLOOKUP(B275,#REF!,5,FALSE)</f>
        <v>#REF!</v>
      </c>
      <c r="F275" s="58">
        <f>IFERROR(VLOOKUP(B275,#REF!,7,FALSE),0)</f>
        <v>0</v>
      </c>
      <c r="G275" s="58">
        <f>IFERROR(VLOOKUP(B275,#REF!,3,FALSE),0)</f>
        <v>0</v>
      </c>
      <c r="H275" s="58"/>
      <c r="I275" s="58"/>
      <c r="J275" s="58">
        <f t="shared" si="36"/>
        <v>0</v>
      </c>
      <c r="K275" s="59" t="e">
        <f t="shared" si="37"/>
        <v>#REF!</v>
      </c>
      <c r="L275" s="58" t="e">
        <f t="shared" si="38"/>
        <v>#REF!</v>
      </c>
      <c r="M275" s="58" t="e">
        <f t="shared" si="39"/>
        <v>#REF!</v>
      </c>
      <c r="N275" s="1"/>
      <c r="O275" s="1" t="e">
        <f t="shared" si="40"/>
        <v>#REF!</v>
      </c>
      <c r="P275" s="1"/>
      <c r="Q275" s="1" t="e">
        <f t="shared" si="41"/>
        <v>#REF!</v>
      </c>
      <c r="R275" s="1" t="e">
        <f t="shared" si="42"/>
        <v>#REF!</v>
      </c>
      <c r="S275" s="1" t="e">
        <f t="shared" si="43"/>
        <v>#REF!</v>
      </c>
      <c r="T275" s="1" t="e">
        <f t="shared" si="44"/>
        <v>#REF!</v>
      </c>
      <c r="U275" s="1"/>
    </row>
    <row r="276" spans="1:21" s="15" customFormat="1" ht="12.75" customHeight="1" x14ac:dyDescent="0.2">
      <c r="A276" s="46"/>
      <c r="B276" s="14">
        <v>5565</v>
      </c>
      <c r="C276" s="13" t="s">
        <v>252</v>
      </c>
      <c r="D276" s="13" t="e">
        <f>VLOOKUP(B276,#REF!,7,FALSE)</f>
        <v>#REF!</v>
      </c>
      <c r="E276" s="57" t="e">
        <f>VLOOKUP(B276,#REF!,5,FALSE)</f>
        <v>#REF!</v>
      </c>
      <c r="F276" s="58">
        <f>IFERROR(VLOOKUP(B276,#REF!,7,FALSE),0)</f>
        <v>0</v>
      </c>
      <c r="G276" s="58">
        <f>IFERROR(VLOOKUP(B276,#REF!,3,FALSE),0)</f>
        <v>0</v>
      </c>
      <c r="H276" s="58"/>
      <c r="I276" s="58"/>
      <c r="J276" s="58">
        <f t="shared" si="36"/>
        <v>0</v>
      </c>
      <c r="K276" s="59" t="e">
        <f t="shared" si="37"/>
        <v>#REF!</v>
      </c>
      <c r="L276" s="58" t="e">
        <f t="shared" si="38"/>
        <v>#REF!</v>
      </c>
      <c r="M276" s="58" t="e">
        <f t="shared" si="39"/>
        <v>#REF!</v>
      </c>
      <c r="N276" s="1"/>
      <c r="O276" s="1" t="e">
        <f t="shared" si="40"/>
        <v>#REF!</v>
      </c>
      <c r="P276" s="1"/>
      <c r="Q276" s="1" t="e">
        <f t="shared" si="41"/>
        <v>#REF!</v>
      </c>
      <c r="R276" s="1" t="e">
        <f t="shared" si="42"/>
        <v>#REF!</v>
      </c>
      <c r="S276" s="1" t="e">
        <f t="shared" si="43"/>
        <v>#REF!</v>
      </c>
      <c r="T276" s="1" t="e">
        <f t="shared" si="44"/>
        <v>#REF!</v>
      </c>
      <c r="U276" s="1"/>
    </row>
    <row r="277" spans="1:21" s="15" customFormat="1" ht="12.75" customHeight="1" x14ac:dyDescent="0.2">
      <c r="A277" s="46"/>
      <c r="B277" s="14">
        <v>5925</v>
      </c>
      <c r="C277" s="13" t="s">
        <v>258</v>
      </c>
      <c r="D277" s="13" t="e">
        <f>VLOOKUP(B277,#REF!,7,FALSE)</f>
        <v>#REF!</v>
      </c>
      <c r="E277" s="57" t="e">
        <f>VLOOKUP(B277,#REF!,5,FALSE)</f>
        <v>#REF!</v>
      </c>
      <c r="F277" s="58">
        <f>IFERROR(VLOOKUP(B277,#REF!,7,FALSE),0)</f>
        <v>0</v>
      </c>
      <c r="G277" s="58">
        <f>IFERROR(VLOOKUP(B277,#REF!,3,FALSE),0)</f>
        <v>0</v>
      </c>
      <c r="H277" s="58"/>
      <c r="I277" s="58"/>
      <c r="J277" s="58">
        <f t="shared" si="36"/>
        <v>0</v>
      </c>
      <c r="K277" s="59" t="e">
        <f t="shared" si="37"/>
        <v>#REF!</v>
      </c>
      <c r="L277" s="58" t="e">
        <f t="shared" si="38"/>
        <v>#REF!</v>
      </c>
      <c r="M277" s="58" t="e">
        <f t="shared" si="39"/>
        <v>#REF!</v>
      </c>
      <c r="N277" s="1"/>
      <c r="O277" s="1" t="e">
        <f t="shared" si="40"/>
        <v>#REF!</v>
      </c>
      <c r="P277" s="1"/>
      <c r="Q277" s="1" t="e">
        <f t="shared" si="41"/>
        <v>#REF!</v>
      </c>
      <c r="R277" s="1" t="e">
        <f t="shared" si="42"/>
        <v>#REF!</v>
      </c>
      <c r="S277" s="1" t="e">
        <f t="shared" si="43"/>
        <v>#REF!</v>
      </c>
      <c r="T277" s="1" t="e">
        <f t="shared" si="44"/>
        <v>#REF!</v>
      </c>
      <c r="U277" s="1"/>
    </row>
    <row r="278" spans="1:21" s="15" customFormat="1" ht="12.75" customHeight="1" x14ac:dyDescent="0.2">
      <c r="A278" s="46"/>
      <c r="B278" s="14">
        <v>5758</v>
      </c>
      <c r="C278" s="13" t="s">
        <v>214</v>
      </c>
      <c r="D278" s="13" t="e">
        <f>VLOOKUP(B278,#REF!,7,FALSE)</f>
        <v>#REF!</v>
      </c>
      <c r="E278" s="57" t="e">
        <f>VLOOKUP(B278,#REF!,5,FALSE)</f>
        <v>#REF!</v>
      </c>
      <c r="F278" s="58">
        <f>IFERROR(VLOOKUP(B278,#REF!,7,FALSE),0)</f>
        <v>0</v>
      </c>
      <c r="G278" s="58">
        <f>IFERROR(VLOOKUP(B278,#REF!,3,FALSE),0)</f>
        <v>0</v>
      </c>
      <c r="H278" s="58"/>
      <c r="I278" s="58"/>
      <c r="J278" s="58">
        <f t="shared" si="36"/>
        <v>0</v>
      </c>
      <c r="K278" s="59" t="e">
        <f t="shared" si="37"/>
        <v>#REF!</v>
      </c>
      <c r="L278" s="58" t="e">
        <f t="shared" si="38"/>
        <v>#REF!</v>
      </c>
      <c r="M278" s="58" t="e">
        <f t="shared" si="39"/>
        <v>#REF!</v>
      </c>
      <c r="N278" s="1"/>
      <c r="O278" s="1" t="e">
        <f t="shared" si="40"/>
        <v>#REF!</v>
      </c>
      <c r="P278" s="1"/>
      <c r="Q278" s="1" t="e">
        <f t="shared" si="41"/>
        <v>#REF!</v>
      </c>
      <c r="R278" s="1" t="e">
        <f t="shared" si="42"/>
        <v>#REF!</v>
      </c>
      <c r="S278" s="1" t="e">
        <f t="shared" si="43"/>
        <v>#REF!</v>
      </c>
      <c r="T278" s="1" t="e">
        <f t="shared" si="44"/>
        <v>#REF!</v>
      </c>
      <c r="U278" s="1"/>
    </row>
    <row r="279" spans="1:21" s="15" customFormat="1" ht="12.75" customHeight="1" x14ac:dyDescent="0.2">
      <c r="A279" s="46"/>
      <c r="B279" s="14">
        <v>5759</v>
      </c>
      <c r="C279" s="13" t="s">
        <v>268</v>
      </c>
      <c r="D279" s="13" t="e">
        <f>VLOOKUP(B279,#REF!,7,FALSE)</f>
        <v>#REF!</v>
      </c>
      <c r="E279" s="57" t="e">
        <f>VLOOKUP(B279,#REF!,5,FALSE)</f>
        <v>#REF!</v>
      </c>
      <c r="F279" s="58">
        <f>IFERROR(VLOOKUP(B279,#REF!,7,FALSE),0)</f>
        <v>0</v>
      </c>
      <c r="G279" s="58">
        <f>IFERROR(VLOOKUP(B279,#REF!,3,FALSE),0)</f>
        <v>0</v>
      </c>
      <c r="H279" s="58"/>
      <c r="I279" s="58"/>
      <c r="J279" s="58">
        <f t="shared" si="36"/>
        <v>0</v>
      </c>
      <c r="K279" s="59" t="e">
        <f t="shared" si="37"/>
        <v>#REF!</v>
      </c>
      <c r="L279" s="58" t="e">
        <f t="shared" si="38"/>
        <v>#REF!</v>
      </c>
      <c r="M279" s="58" t="e">
        <f t="shared" si="39"/>
        <v>#REF!</v>
      </c>
      <c r="N279" s="1"/>
      <c r="O279" s="1" t="e">
        <f t="shared" si="40"/>
        <v>#REF!</v>
      </c>
      <c r="P279" s="1"/>
      <c r="Q279" s="1" t="e">
        <f t="shared" si="41"/>
        <v>#REF!</v>
      </c>
      <c r="R279" s="1" t="e">
        <f t="shared" si="42"/>
        <v>#REF!</v>
      </c>
      <c r="S279" s="1" t="e">
        <f t="shared" si="43"/>
        <v>#REF!</v>
      </c>
      <c r="T279" s="1" t="e">
        <f t="shared" si="44"/>
        <v>#REF!</v>
      </c>
      <c r="U279" s="1"/>
    </row>
    <row r="280" spans="1:21" s="15" customFormat="1" ht="12.75" customHeight="1" x14ac:dyDescent="0.2">
      <c r="A280" s="46"/>
      <c r="B280" s="14">
        <v>5928</v>
      </c>
      <c r="C280" s="13" t="s">
        <v>281</v>
      </c>
      <c r="D280" s="13" t="e">
        <f>VLOOKUP(B280,#REF!,7,FALSE)</f>
        <v>#REF!</v>
      </c>
      <c r="E280" s="57" t="e">
        <f>VLOOKUP(B280,#REF!,5,FALSE)</f>
        <v>#REF!</v>
      </c>
      <c r="F280" s="58">
        <f>IFERROR(VLOOKUP(B280,#REF!,7,FALSE),0)</f>
        <v>0</v>
      </c>
      <c r="G280" s="58">
        <f>IFERROR(VLOOKUP(B280,#REF!,3,FALSE),0)</f>
        <v>0</v>
      </c>
      <c r="H280" s="58"/>
      <c r="I280" s="58"/>
      <c r="J280" s="58">
        <f t="shared" si="36"/>
        <v>0</v>
      </c>
      <c r="K280" s="59" t="e">
        <f t="shared" si="37"/>
        <v>#REF!</v>
      </c>
      <c r="L280" s="58" t="e">
        <f t="shared" si="38"/>
        <v>#REF!</v>
      </c>
      <c r="M280" s="58" t="e">
        <f t="shared" si="39"/>
        <v>#REF!</v>
      </c>
      <c r="N280" s="1"/>
      <c r="O280" s="1" t="e">
        <f t="shared" si="40"/>
        <v>#REF!</v>
      </c>
      <c r="P280" s="1"/>
      <c r="Q280" s="1" t="e">
        <f t="shared" si="41"/>
        <v>#REF!</v>
      </c>
      <c r="R280" s="1" t="e">
        <f t="shared" si="42"/>
        <v>#REF!</v>
      </c>
      <c r="S280" s="1" t="e">
        <f t="shared" si="43"/>
        <v>#REF!</v>
      </c>
      <c r="T280" s="1" t="e">
        <f t="shared" si="44"/>
        <v>#REF!</v>
      </c>
      <c r="U280" s="1"/>
    </row>
    <row r="281" spans="1:21" s="15" customFormat="1" ht="12.75" customHeight="1" x14ac:dyDescent="0.2">
      <c r="A281" s="46"/>
      <c r="B281" s="14">
        <v>5762</v>
      </c>
      <c r="C281" s="13" t="s">
        <v>290</v>
      </c>
      <c r="D281" s="13" t="e">
        <f>VLOOKUP(B281,#REF!,7,FALSE)</f>
        <v>#REF!</v>
      </c>
      <c r="E281" s="57" t="e">
        <f>VLOOKUP(B281,#REF!,5,FALSE)</f>
        <v>#REF!</v>
      </c>
      <c r="F281" s="58">
        <f>IFERROR(VLOOKUP(B281,#REF!,7,FALSE),0)</f>
        <v>0</v>
      </c>
      <c r="G281" s="58">
        <f>IFERROR(VLOOKUP(B281,#REF!,3,FALSE),0)</f>
        <v>0</v>
      </c>
      <c r="H281" s="58"/>
      <c r="I281" s="58"/>
      <c r="J281" s="58">
        <f t="shared" si="36"/>
        <v>0</v>
      </c>
      <c r="K281" s="59" t="e">
        <f t="shared" si="37"/>
        <v>#REF!</v>
      </c>
      <c r="L281" s="58" t="e">
        <f t="shared" si="38"/>
        <v>#REF!</v>
      </c>
      <c r="M281" s="58" t="e">
        <f t="shared" si="39"/>
        <v>#REF!</v>
      </c>
      <c r="N281" s="1"/>
      <c r="O281" s="1" t="e">
        <f t="shared" si="40"/>
        <v>#REF!</v>
      </c>
      <c r="P281" s="1"/>
      <c r="Q281" s="1" t="e">
        <f t="shared" si="41"/>
        <v>#REF!</v>
      </c>
      <c r="R281" s="1" t="e">
        <f t="shared" si="42"/>
        <v>#REF!</v>
      </c>
      <c r="S281" s="1" t="e">
        <f t="shared" si="43"/>
        <v>#REF!</v>
      </c>
      <c r="T281" s="1" t="e">
        <f t="shared" si="44"/>
        <v>#REF!</v>
      </c>
      <c r="U281" s="1"/>
    </row>
    <row r="282" spans="1:21" s="15" customFormat="1" ht="12.75" customHeight="1" x14ac:dyDescent="0.2">
      <c r="A282" s="46"/>
      <c r="B282" s="14">
        <v>5930</v>
      </c>
      <c r="C282" s="13" t="s">
        <v>294</v>
      </c>
      <c r="D282" s="13" t="e">
        <f>VLOOKUP(B282,#REF!,7,FALSE)</f>
        <v>#REF!</v>
      </c>
      <c r="E282" s="57" t="e">
        <f>VLOOKUP(B282,#REF!,5,FALSE)</f>
        <v>#REF!</v>
      </c>
      <c r="F282" s="58">
        <f>IFERROR(VLOOKUP(B282,#REF!,7,FALSE),0)</f>
        <v>0</v>
      </c>
      <c r="G282" s="58">
        <f>IFERROR(VLOOKUP(B282,#REF!,3,FALSE),0)</f>
        <v>0</v>
      </c>
      <c r="H282" s="58"/>
      <c r="I282" s="58"/>
      <c r="J282" s="58">
        <f t="shared" si="36"/>
        <v>0</v>
      </c>
      <c r="K282" s="59" t="e">
        <f t="shared" si="37"/>
        <v>#REF!</v>
      </c>
      <c r="L282" s="58" t="e">
        <f t="shared" si="38"/>
        <v>#REF!</v>
      </c>
      <c r="M282" s="58" t="e">
        <f t="shared" si="39"/>
        <v>#REF!</v>
      </c>
      <c r="N282" s="1"/>
      <c r="O282" s="1" t="e">
        <f t="shared" si="40"/>
        <v>#REF!</v>
      </c>
      <c r="P282" s="1"/>
      <c r="Q282" s="1" t="e">
        <f t="shared" si="41"/>
        <v>#REF!</v>
      </c>
      <c r="R282" s="1" t="e">
        <f t="shared" si="42"/>
        <v>#REF!</v>
      </c>
      <c r="S282" s="1" t="e">
        <f t="shared" si="43"/>
        <v>#REF!</v>
      </c>
      <c r="T282" s="1" t="e">
        <f t="shared" si="44"/>
        <v>#REF!</v>
      </c>
      <c r="U282" s="1"/>
    </row>
    <row r="283" spans="1:21" s="15" customFormat="1" ht="12.75" customHeight="1" x14ac:dyDescent="0.2">
      <c r="A283" s="46"/>
      <c r="B283" s="14">
        <v>5571</v>
      </c>
      <c r="C283" s="13" t="s">
        <v>298</v>
      </c>
      <c r="D283" s="13" t="e">
        <f>VLOOKUP(B283,#REF!,7,FALSE)</f>
        <v>#REF!</v>
      </c>
      <c r="E283" s="57" t="e">
        <f>VLOOKUP(B283,#REF!,5,FALSE)</f>
        <v>#REF!</v>
      </c>
      <c r="F283" s="58">
        <f>IFERROR(VLOOKUP(B283,#REF!,7,FALSE),0)</f>
        <v>0</v>
      </c>
      <c r="G283" s="58">
        <f>IFERROR(VLOOKUP(B283,#REF!,3,FALSE),0)</f>
        <v>0</v>
      </c>
      <c r="H283" s="58"/>
      <c r="I283" s="58"/>
      <c r="J283" s="58">
        <f t="shared" si="36"/>
        <v>0</v>
      </c>
      <c r="K283" s="59" t="e">
        <f t="shared" si="37"/>
        <v>#REF!</v>
      </c>
      <c r="L283" s="58" t="e">
        <f t="shared" si="38"/>
        <v>#REF!</v>
      </c>
      <c r="M283" s="58" t="e">
        <f t="shared" si="39"/>
        <v>#REF!</v>
      </c>
      <c r="N283" s="1"/>
      <c r="O283" s="1" t="e">
        <f t="shared" si="40"/>
        <v>#REF!</v>
      </c>
      <c r="P283" s="1"/>
      <c r="Q283" s="1" t="e">
        <f t="shared" si="41"/>
        <v>#REF!</v>
      </c>
      <c r="R283" s="1" t="e">
        <f t="shared" si="42"/>
        <v>#REF!</v>
      </c>
      <c r="S283" s="1" t="e">
        <f t="shared" si="43"/>
        <v>#REF!</v>
      </c>
      <c r="T283" s="1" t="e">
        <f t="shared" si="44"/>
        <v>#REF!</v>
      </c>
      <c r="U283" s="1"/>
    </row>
    <row r="284" spans="1:21" s="15" customFormat="1" ht="12.75" customHeight="1" x14ac:dyDescent="0.2">
      <c r="A284" s="46"/>
      <c r="B284" s="14">
        <v>5931</v>
      </c>
      <c r="C284" s="13" t="s">
        <v>302</v>
      </c>
      <c r="D284" s="13" t="e">
        <f>VLOOKUP(B284,#REF!,7,FALSE)</f>
        <v>#REF!</v>
      </c>
      <c r="E284" s="57" t="e">
        <f>VLOOKUP(B284,#REF!,5,FALSE)</f>
        <v>#REF!</v>
      </c>
      <c r="F284" s="58">
        <f>IFERROR(VLOOKUP(B284,#REF!,7,FALSE),0)</f>
        <v>0</v>
      </c>
      <c r="G284" s="58">
        <f>IFERROR(VLOOKUP(B284,#REF!,3,FALSE),0)</f>
        <v>0</v>
      </c>
      <c r="H284" s="58"/>
      <c r="I284" s="58"/>
      <c r="J284" s="58">
        <f t="shared" si="36"/>
        <v>0</v>
      </c>
      <c r="K284" s="59" t="e">
        <f t="shared" si="37"/>
        <v>#REF!</v>
      </c>
      <c r="L284" s="58" t="e">
        <f t="shared" si="38"/>
        <v>#REF!</v>
      </c>
      <c r="M284" s="58" t="e">
        <f t="shared" si="39"/>
        <v>#REF!</v>
      </c>
      <c r="N284" s="1"/>
      <c r="O284" s="1" t="e">
        <f t="shared" si="40"/>
        <v>#REF!</v>
      </c>
      <c r="P284" s="1"/>
      <c r="Q284" s="1" t="e">
        <f t="shared" si="41"/>
        <v>#REF!</v>
      </c>
      <c r="R284" s="1" t="e">
        <f t="shared" si="42"/>
        <v>#REF!</v>
      </c>
      <c r="S284" s="1" t="e">
        <f t="shared" si="43"/>
        <v>#REF!</v>
      </c>
      <c r="T284" s="1" t="e">
        <f t="shared" si="44"/>
        <v>#REF!</v>
      </c>
      <c r="U284" s="1"/>
    </row>
    <row r="285" spans="1:21" s="15" customFormat="1" ht="12.75" customHeight="1" x14ac:dyDescent="0.2">
      <c r="A285" s="46"/>
      <c r="B285" s="14">
        <v>5932</v>
      </c>
      <c r="C285" s="13" t="s">
        <v>304</v>
      </c>
      <c r="D285" s="13" t="e">
        <f>VLOOKUP(B285,#REF!,7,FALSE)</f>
        <v>#REF!</v>
      </c>
      <c r="E285" s="57" t="e">
        <f>VLOOKUP(B285,#REF!,5,FALSE)</f>
        <v>#REF!</v>
      </c>
      <c r="F285" s="58">
        <f>IFERROR(VLOOKUP(B285,#REF!,7,FALSE),0)</f>
        <v>0</v>
      </c>
      <c r="G285" s="58">
        <f>IFERROR(VLOOKUP(B285,#REF!,3,FALSE),0)</f>
        <v>0</v>
      </c>
      <c r="H285" s="58"/>
      <c r="I285" s="58"/>
      <c r="J285" s="58">
        <f t="shared" si="36"/>
        <v>0</v>
      </c>
      <c r="K285" s="59" t="e">
        <f t="shared" si="37"/>
        <v>#REF!</v>
      </c>
      <c r="L285" s="58" t="e">
        <f t="shared" si="38"/>
        <v>#REF!</v>
      </c>
      <c r="M285" s="58" t="e">
        <f t="shared" si="39"/>
        <v>#REF!</v>
      </c>
      <c r="N285" s="1"/>
      <c r="O285" s="1" t="e">
        <f t="shared" si="40"/>
        <v>#REF!</v>
      </c>
      <c r="P285" s="1"/>
      <c r="Q285" s="1" t="e">
        <f t="shared" si="41"/>
        <v>#REF!</v>
      </c>
      <c r="R285" s="1" t="e">
        <f t="shared" si="42"/>
        <v>#REF!</v>
      </c>
      <c r="S285" s="1" t="e">
        <f t="shared" si="43"/>
        <v>#REF!</v>
      </c>
      <c r="T285" s="1" t="e">
        <f t="shared" si="44"/>
        <v>#REF!</v>
      </c>
      <c r="U285" s="1"/>
    </row>
    <row r="286" spans="1:21" s="15" customFormat="1" ht="12.75" customHeight="1" x14ac:dyDescent="0.2">
      <c r="A286" s="46"/>
      <c r="B286" s="14">
        <v>5934</v>
      </c>
      <c r="C286" s="13" t="s">
        <v>307</v>
      </c>
      <c r="D286" s="13" t="e">
        <f>VLOOKUP(B286,#REF!,7,FALSE)</f>
        <v>#REF!</v>
      </c>
      <c r="E286" s="57" t="e">
        <f>VLOOKUP(B286,#REF!,5,FALSE)</f>
        <v>#REF!</v>
      </c>
      <c r="F286" s="58">
        <f>IFERROR(VLOOKUP(B286,#REF!,7,FALSE),0)</f>
        <v>0</v>
      </c>
      <c r="G286" s="58">
        <f>IFERROR(VLOOKUP(B286,#REF!,3,FALSE),0)</f>
        <v>0</v>
      </c>
      <c r="H286" s="58"/>
      <c r="I286" s="58"/>
      <c r="J286" s="58">
        <f t="shared" si="36"/>
        <v>0</v>
      </c>
      <c r="K286" s="59" t="e">
        <f t="shared" si="37"/>
        <v>#REF!</v>
      </c>
      <c r="L286" s="58" t="e">
        <f t="shared" si="38"/>
        <v>#REF!</v>
      </c>
      <c r="M286" s="58" t="e">
        <f t="shared" si="39"/>
        <v>#REF!</v>
      </c>
      <c r="N286" s="1"/>
      <c r="O286" s="1" t="e">
        <f t="shared" si="40"/>
        <v>#REF!</v>
      </c>
      <c r="P286" s="1"/>
      <c r="Q286" s="1" t="e">
        <f t="shared" si="41"/>
        <v>#REF!</v>
      </c>
      <c r="R286" s="1" t="e">
        <f t="shared" si="42"/>
        <v>#REF!</v>
      </c>
      <c r="S286" s="1" t="e">
        <f t="shared" si="43"/>
        <v>#REF!</v>
      </c>
      <c r="T286" s="1" t="e">
        <f t="shared" si="44"/>
        <v>#REF!</v>
      </c>
      <c r="U286" s="1"/>
    </row>
    <row r="287" spans="1:21" s="15" customFormat="1" ht="12.75" customHeight="1" x14ac:dyDescent="0.2">
      <c r="A287" s="46"/>
      <c r="B287" s="14">
        <v>5765</v>
      </c>
      <c r="C287" s="13" t="s">
        <v>308</v>
      </c>
      <c r="D287" s="13" t="e">
        <f>VLOOKUP(B287,#REF!,7,FALSE)</f>
        <v>#REF!</v>
      </c>
      <c r="E287" s="57" t="e">
        <f>VLOOKUP(B287,#REF!,5,FALSE)</f>
        <v>#REF!</v>
      </c>
      <c r="F287" s="58">
        <f>IFERROR(VLOOKUP(B287,#REF!,7,FALSE),0)</f>
        <v>0</v>
      </c>
      <c r="G287" s="58">
        <f>IFERROR(VLOOKUP(B287,#REF!,3,FALSE),0)</f>
        <v>0</v>
      </c>
      <c r="H287" s="58"/>
      <c r="I287" s="58"/>
      <c r="J287" s="58">
        <f t="shared" si="36"/>
        <v>0</v>
      </c>
      <c r="K287" s="59" t="e">
        <f t="shared" si="37"/>
        <v>#REF!</v>
      </c>
      <c r="L287" s="58" t="e">
        <f t="shared" si="38"/>
        <v>#REF!</v>
      </c>
      <c r="M287" s="58" t="e">
        <f t="shared" si="39"/>
        <v>#REF!</v>
      </c>
      <c r="N287" s="1"/>
      <c r="O287" s="1" t="e">
        <f t="shared" si="40"/>
        <v>#REF!</v>
      </c>
      <c r="P287" s="1"/>
      <c r="Q287" s="1" t="e">
        <f t="shared" si="41"/>
        <v>#REF!</v>
      </c>
      <c r="R287" s="1" t="e">
        <f t="shared" si="42"/>
        <v>#REF!</v>
      </c>
      <c r="S287" s="1" t="e">
        <f t="shared" si="43"/>
        <v>#REF!</v>
      </c>
      <c r="T287" s="1" t="e">
        <f t="shared" si="44"/>
        <v>#REF!</v>
      </c>
      <c r="U287" s="1"/>
    </row>
    <row r="288" spans="1:21" s="15" customFormat="1" ht="12.75" customHeight="1" x14ac:dyDescent="0.2">
      <c r="A288" s="46"/>
      <c r="B288" s="14">
        <v>5935</v>
      </c>
      <c r="C288" s="13" t="s">
        <v>312</v>
      </c>
      <c r="D288" s="13" t="e">
        <f>VLOOKUP(B288,#REF!,7,FALSE)</f>
        <v>#REF!</v>
      </c>
      <c r="E288" s="57" t="e">
        <f>VLOOKUP(B288,#REF!,5,FALSE)</f>
        <v>#REF!</v>
      </c>
      <c r="F288" s="58">
        <f>IFERROR(VLOOKUP(B288,#REF!,7,FALSE),0)</f>
        <v>0</v>
      </c>
      <c r="G288" s="58">
        <f>IFERROR(VLOOKUP(B288,#REF!,3,FALSE),0)</f>
        <v>0</v>
      </c>
      <c r="H288" s="58"/>
      <c r="I288" s="58"/>
      <c r="J288" s="58">
        <f t="shared" si="36"/>
        <v>0</v>
      </c>
      <c r="K288" s="59" t="e">
        <f t="shared" si="37"/>
        <v>#REF!</v>
      </c>
      <c r="L288" s="58" t="e">
        <f t="shared" si="38"/>
        <v>#REF!</v>
      </c>
      <c r="M288" s="58" t="e">
        <f t="shared" si="39"/>
        <v>#REF!</v>
      </c>
      <c r="N288" s="1"/>
      <c r="O288" s="1" t="e">
        <f t="shared" si="40"/>
        <v>#REF!</v>
      </c>
      <c r="P288" s="1"/>
      <c r="Q288" s="1" t="e">
        <f t="shared" si="41"/>
        <v>#REF!</v>
      </c>
      <c r="R288" s="1" t="e">
        <f t="shared" si="42"/>
        <v>#REF!</v>
      </c>
      <c r="S288" s="1" t="e">
        <f t="shared" si="43"/>
        <v>#REF!</v>
      </c>
      <c r="T288" s="1" t="e">
        <f t="shared" si="44"/>
        <v>#REF!</v>
      </c>
      <c r="U288" s="1"/>
    </row>
    <row r="289" spans="1:21" s="15" customFormat="1" ht="12.75" customHeight="1" x14ac:dyDescent="0.2">
      <c r="A289" s="46"/>
      <c r="B289" s="14">
        <v>5423</v>
      </c>
      <c r="C289" s="13" t="s">
        <v>116</v>
      </c>
      <c r="D289" s="13" t="e">
        <f>VLOOKUP(B289,#REF!,7,FALSE)</f>
        <v>#REF!</v>
      </c>
      <c r="E289" s="57" t="e">
        <f>VLOOKUP(B289,#REF!,5,FALSE)</f>
        <v>#REF!</v>
      </c>
      <c r="F289" s="58">
        <f>IFERROR(VLOOKUP(B289,#REF!,7,FALSE),0)</f>
        <v>0</v>
      </c>
      <c r="G289" s="58">
        <f>IFERROR(VLOOKUP(B289,#REF!,3,FALSE),0)</f>
        <v>0</v>
      </c>
      <c r="H289" s="58"/>
      <c r="I289" s="58"/>
      <c r="J289" s="58">
        <f t="shared" si="36"/>
        <v>0</v>
      </c>
      <c r="K289" s="59" t="e">
        <f t="shared" si="37"/>
        <v>#REF!</v>
      </c>
      <c r="L289" s="58" t="e">
        <f t="shared" si="38"/>
        <v>#REF!</v>
      </c>
      <c r="M289" s="58" t="e">
        <f t="shared" si="39"/>
        <v>#REF!</v>
      </c>
      <c r="N289" s="1"/>
      <c r="O289" s="1" t="e">
        <f t="shared" si="40"/>
        <v>#REF!</v>
      </c>
      <c r="P289" s="1"/>
      <c r="Q289" s="1" t="e">
        <f t="shared" si="41"/>
        <v>#REF!</v>
      </c>
      <c r="R289" s="1" t="e">
        <f t="shared" si="42"/>
        <v>#REF!</v>
      </c>
      <c r="S289" s="1" t="e">
        <f t="shared" si="43"/>
        <v>#REF!</v>
      </c>
      <c r="T289" s="1" t="e">
        <f t="shared" si="44"/>
        <v>#REF!</v>
      </c>
      <c r="U289" s="1"/>
    </row>
    <row r="290" spans="1:21" s="15" customFormat="1" ht="12.75" customHeight="1" x14ac:dyDescent="0.2">
      <c r="A290" s="46"/>
      <c r="B290" s="14">
        <v>5622</v>
      </c>
      <c r="C290" s="13" t="s">
        <v>136</v>
      </c>
      <c r="D290" s="13" t="e">
        <f>VLOOKUP(B290,#REF!,7,FALSE)</f>
        <v>#REF!</v>
      </c>
      <c r="E290" s="57" t="e">
        <f>VLOOKUP(B290,#REF!,5,FALSE)</f>
        <v>#REF!</v>
      </c>
      <c r="F290" s="58">
        <f>IFERROR(VLOOKUP(B290,#REF!,7,FALSE),0)</f>
        <v>0</v>
      </c>
      <c r="G290" s="58">
        <f>IFERROR(VLOOKUP(B290,#REF!,3,FALSE),0)</f>
        <v>0</v>
      </c>
      <c r="H290" s="58"/>
      <c r="I290" s="58"/>
      <c r="J290" s="58">
        <f t="shared" si="36"/>
        <v>0</v>
      </c>
      <c r="K290" s="59" t="e">
        <f t="shared" si="37"/>
        <v>#REF!</v>
      </c>
      <c r="L290" s="58" t="e">
        <f t="shared" si="38"/>
        <v>#REF!</v>
      </c>
      <c r="M290" s="58" t="e">
        <f t="shared" si="39"/>
        <v>#REF!</v>
      </c>
      <c r="N290" s="1"/>
      <c r="O290" s="1" t="e">
        <f t="shared" si="40"/>
        <v>#REF!</v>
      </c>
      <c r="P290" s="1"/>
      <c r="Q290" s="1" t="e">
        <f t="shared" si="41"/>
        <v>#REF!</v>
      </c>
      <c r="R290" s="1" t="e">
        <f t="shared" si="42"/>
        <v>#REF!</v>
      </c>
      <c r="S290" s="1" t="e">
        <f t="shared" si="43"/>
        <v>#REF!</v>
      </c>
      <c r="T290" s="1" t="e">
        <f t="shared" si="44"/>
        <v>#REF!</v>
      </c>
      <c r="U290" s="1"/>
    </row>
    <row r="291" spans="1:21" s="15" customFormat="1" ht="12.75" customHeight="1" x14ac:dyDescent="0.2">
      <c r="A291" s="46"/>
      <c r="B291" s="14">
        <v>5475</v>
      </c>
      <c r="C291" s="13" t="s">
        <v>153</v>
      </c>
      <c r="D291" s="13" t="e">
        <f>VLOOKUP(B291,#REF!,7,FALSE)</f>
        <v>#REF!</v>
      </c>
      <c r="E291" s="57" t="e">
        <f>VLOOKUP(B291,#REF!,5,FALSE)</f>
        <v>#REF!</v>
      </c>
      <c r="F291" s="58">
        <f>IFERROR(VLOOKUP(B291,#REF!,7,FALSE),0)</f>
        <v>0</v>
      </c>
      <c r="G291" s="58">
        <f>IFERROR(VLOOKUP(B291,#REF!,3,FALSE),0)</f>
        <v>0</v>
      </c>
      <c r="H291" s="58"/>
      <c r="I291" s="58"/>
      <c r="J291" s="58">
        <f t="shared" si="36"/>
        <v>0</v>
      </c>
      <c r="K291" s="59" t="e">
        <f t="shared" si="37"/>
        <v>#REF!</v>
      </c>
      <c r="L291" s="58" t="e">
        <f t="shared" si="38"/>
        <v>#REF!</v>
      </c>
      <c r="M291" s="58" t="e">
        <f t="shared" si="39"/>
        <v>#REF!</v>
      </c>
      <c r="N291" s="1"/>
      <c r="O291" s="1" t="e">
        <f t="shared" si="40"/>
        <v>#REF!</v>
      </c>
      <c r="P291" s="1"/>
      <c r="Q291" s="1" t="e">
        <f t="shared" si="41"/>
        <v>#REF!</v>
      </c>
      <c r="R291" s="1" t="e">
        <f t="shared" si="42"/>
        <v>#REF!</v>
      </c>
      <c r="S291" s="1" t="e">
        <f t="shared" si="43"/>
        <v>#REF!</v>
      </c>
      <c r="T291" s="1" t="e">
        <f t="shared" si="44"/>
        <v>#REF!</v>
      </c>
      <c r="U291" s="1"/>
    </row>
    <row r="292" spans="1:21" s="15" customFormat="1" ht="12.75" customHeight="1" x14ac:dyDescent="0.2">
      <c r="A292" s="46"/>
      <c r="B292" s="14">
        <v>5476</v>
      </c>
      <c r="C292" s="13" t="s">
        <v>159</v>
      </c>
      <c r="D292" s="13" t="e">
        <f>VLOOKUP(B292,#REF!,7,FALSE)</f>
        <v>#REF!</v>
      </c>
      <c r="E292" s="57" t="e">
        <f>VLOOKUP(B292,#REF!,5,FALSE)</f>
        <v>#REF!</v>
      </c>
      <c r="F292" s="58">
        <f>IFERROR(VLOOKUP(B292,#REF!,7,FALSE),0)</f>
        <v>0</v>
      </c>
      <c r="G292" s="58">
        <f>IFERROR(VLOOKUP(B292,#REF!,3,FALSE),0)</f>
        <v>0</v>
      </c>
      <c r="H292" s="58"/>
      <c r="I292" s="58"/>
      <c r="J292" s="58">
        <f t="shared" si="36"/>
        <v>0</v>
      </c>
      <c r="K292" s="59" t="e">
        <f t="shared" si="37"/>
        <v>#REF!</v>
      </c>
      <c r="L292" s="58" t="e">
        <f t="shared" si="38"/>
        <v>#REF!</v>
      </c>
      <c r="M292" s="58" t="e">
        <f t="shared" si="39"/>
        <v>#REF!</v>
      </c>
      <c r="N292" s="1"/>
      <c r="O292" s="1" t="e">
        <f t="shared" si="40"/>
        <v>#REF!</v>
      </c>
      <c r="P292" s="1"/>
      <c r="Q292" s="1" t="e">
        <f t="shared" si="41"/>
        <v>#REF!</v>
      </c>
      <c r="R292" s="1" t="e">
        <f t="shared" si="42"/>
        <v>#REF!</v>
      </c>
      <c r="S292" s="1" t="e">
        <f t="shared" si="43"/>
        <v>#REF!</v>
      </c>
      <c r="T292" s="1" t="e">
        <f t="shared" si="44"/>
        <v>#REF!</v>
      </c>
      <c r="U292" s="1"/>
    </row>
    <row r="293" spans="1:21" s="15" customFormat="1" ht="12.75" customHeight="1" x14ac:dyDescent="0.2">
      <c r="A293" s="46"/>
      <c r="B293" s="14">
        <v>5481</v>
      </c>
      <c r="C293" s="13" t="s">
        <v>179</v>
      </c>
      <c r="D293" s="13" t="e">
        <f>VLOOKUP(B293,#REF!,7,FALSE)</f>
        <v>#REF!</v>
      </c>
      <c r="E293" s="57" t="e">
        <f>VLOOKUP(B293,#REF!,5,FALSE)</f>
        <v>#REF!</v>
      </c>
      <c r="F293" s="58">
        <f>IFERROR(VLOOKUP(B293,#REF!,7,FALSE),0)</f>
        <v>0</v>
      </c>
      <c r="G293" s="58">
        <f>IFERROR(VLOOKUP(B293,#REF!,3,FALSE),0)</f>
        <v>0</v>
      </c>
      <c r="H293" s="58"/>
      <c r="I293" s="58"/>
      <c r="J293" s="58">
        <f t="shared" si="36"/>
        <v>0</v>
      </c>
      <c r="K293" s="59" t="e">
        <f t="shared" si="37"/>
        <v>#REF!</v>
      </c>
      <c r="L293" s="58" t="e">
        <f t="shared" si="38"/>
        <v>#REF!</v>
      </c>
      <c r="M293" s="58" t="e">
        <f t="shared" si="39"/>
        <v>#REF!</v>
      </c>
      <c r="N293" s="1"/>
      <c r="O293" s="1" t="e">
        <f t="shared" si="40"/>
        <v>#REF!</v>
      </c>
      <c r="P293" s="1"/>
      <c r="Q293" s="1" t="e">
        <f t="shared" si="41"/>
        <v>#REF!</v>
      </c>
      <c r="R293" s="1" t="e">
        <f t="shared" si="42"/>
        <v>#REF!</v>
      </c>
      <c r="S293" s="1" t="e">
        <f t="shared" si="43"/>
        <v>#REF!</v>
      </c>
      <c r="T293" s="1" t="e">
        <f t="shared" si="44"/>
        <v>#REF!</v>
      </c>
      <c r="U293" s="1"/>
    </row>
    <row r="294" spans="1:21" s="15" customFormat="1" ht="12.75" customHeight="1" x14ac:dyDescent="0.2">
      <c r="A294" s="46"/>
      <c r="B294" s="14">
        <v>5640</v>
      </c>
      <c r="C294" s="13" t="s">
        <v>230</v>
      </c>
      <c r="D294" s="13" t="e">
        <f>VLOOKUP(B294,#REF!,7,FALSE)</f>
        <v>#REF!</v>
      </c>
      <c r="E294" s="57" t="e">
        <f>VLOOKUP(B294,#REF!,5,FALSE)</f>
        <v>#REF!</v>
      </c>
      <c r="F294" s="58">
        <f>IFERROR(VLOOKUP(B294,#REF!,7,FALSE),0)</f>
        <v>0</v>
      </c>
      <c r="G294" s="58">
        <f>IFERROR(VLOOKUP(B294,#REF!,3,FALSE),0)</f>
        <v>0</v>
      </c>
      <c r="H294" s="58"/>
      <c r="I294" s="58"/>
      <c r="J294" s="58">
        <f t="shared" si="36"/>
        <v>0</v>
      </c>
      <c r="K294" s="59" t="e">
        <f t="shared" si="37"/>
        <v>#REF!</v>
      </c>
      <c r="L294" s="58" t="e">
        <f t="shared" si="38"/>
        <v>#REF!</v>
      </c>
      <c r="M294" s="58" t="e">
        <f t="shared" si="39"/>
        <v>#REF!</v>
      </c>
      <c r="N294" s="1"/>
      <c r="O294" s="1" t="e">
        <f t="shared" si="40"/>
        <v>#REF!</v>
      </c>
      <c r="P294" s="1"/>
      <c r="Q294" s="1" t="e">
        <f t="shared" si="41"/>
        <v>#REF!</v>
      </c>
      <c r="R294" s="1" t="e">
        <f t="shared" si="42"/>
        <v>#REF!</v>
      </c>
      <c r="S294" s="1" t="e">
        <f t="shared" si="43"/>
        <v>#REF!</v>
      </c>
      <c r="T294" s="1" t="e">
        <f t="shared" si="44"/>
        <v>#REF!</v>
      </c>
      <c r="U294" s="1"/>
    </row>
    <row r="295" spans="1:21" s="15" customFormat="1" ht="12.75" customHeight="1" x14ac:dyDescent="0.2">
      <c r="A295" s="46"/>
      <c r="B295" s="14">
        <v>5488</v>
      </c>
      <c r="C295" s="13" t="s">
        <v>235</v>
      </c>
      <c r="D295" s="13" t="e">
        <f>VLOOKUP(B295,#REF!,7,FALSE)</f>
        <v>#REF!</v>
      </c>
      <c r="E295" s="57" t="e">
        <f>VLOOKUP(B295,#REF!,5,FALSE)</f>
        <v>#REF!</v>
      </c>
      <c r="F295" s="58">
        <f>IFERROR(VLOOKUP(B295,#REF!,7,FALSE),0)</f>
        <v>0</v>
      </c>
      <c r="G295" s="58">
        <f>IFERROR(VLOOKUP(B295,#REF!,3,FALSE),0)</f>
        <v>0</v>
      </c>
      <c r="H295" s="58"/>
      <c r="I295" s="58"/>
      <c r="J295" s="58">
        <f t="shared" si="36"/>
        <v>0</v>
      </c>
      <c r="K295" s="59" t="e">
        <f t="shared" si="37"/>
        <v>#REF!</v>
      </c>
      <c r="L295" s="58" t="e">
        <f t="shared" si="38"/>
        <v>#REF!</v>
      </c>
      <c r="M295" s="58" t="e">
        <f t="shared" si="39"/>
        <v>#REF!</v>
      </c>
      <c r="N295" s="1"/>
      <c r="O295" s="1" t="e">
        <f t="shared" si="40"/>
        <v>#REF!</v>
      </c>
      <c r="P295" s="1"/>
      <c r="Q295" s="1" t="e">
        <f t="shared" si="41"/>
        <v>#REF!</v>
      </c>
      <c r="R295" s="1" t="e">
        <f t="shared" si="42"/>
        <v>#REF!</v>
      </c>
      <c r="S295" s="1" t="e">
        <f t="shared" si="43"/>
        <v>#REF!</v>
      </c>
      <c r="T295" s="1" t="e">
        <f t="shared" si="44"/>
        <v>#REF!</v>
      </c>
      <c r="U295" s="1"/>
    </row>
    <row r="296" spans="1:21" s="15" customFormat="1" ht="12.75" customHeight="1" x14ac:dyDescent="0.2">
      <c r="A296" s="46"/>
      <c r="B296" s="14">
        <v>5490</v>
      </c>
      <c r="C296" s="13" t="s">
        <v>238</v>
      </c>
      <c r="D296" s="13" t="e">
        <f>VLOOKUP(B296,#REF!,7,FALSE)</f>
        <v>#REF!</v>
      </c>
      <c r="E296" s="57" t="e">
        <f>VLOOKUP(B296,#REF!,5,FALSE)</f>
        <v>#REF!</v>
      </c>
      <c r="F296" s="58">
        <f>IFERROR(VLOOKUP(B296,#REF!,7,FALSE),0)</f>
        <v>0</v>
      </c>
      <c r="G296" s="58">
        <f>IFERROR(VLOOKUP(B296,#REF!,3,FALSE),0)</f>
        <v>0</v>
      </c>
      <c r="H296" s="58"/>
      <c r="I296" s="58"/>
      <c r="J296" s="58">
        <f t="shared" si="36"/>
        <v>0</v>
      </c>
      <c r="K296" s="59" t="e">
        <f t="shared" si="37"/>
        <v>#REF!</v>
      </c>
      <c r="L296" s="58" t="e">
        <f t="shared" si="38"/>
        <v>#REF!</v>
      </c>
      <c r="M296" s="58" t="e">
        <f t="shared" si="39"/>
        <v>#REF!</v>
      </c>
      <c r="N296" s="1"/>
      <c r="O296" s="1" t="e">
        <f t="shared" si="40"/>
        <v>#REF!</v>
      </c>
      <c r="P296" s="1"/>
      <c r="Q296" s="1" t="e">
        <f t="shared" si="41"/>
        <v>#REF!</v>
      </c>
      <c r="R296" s="1" t="e">
        <f t="shared" si="42"/>
        <v>#REF!</v>
      </c>
      <c r="S296" s="1" t="e">
        <f t="shared" si="43"/>
        <v>#REF!</v>
      </c>
      <c r="T296" s="1" t="e">
        <f t="shared" si="44"/>
        <v>#REF!</v>
      </c>
      <c r="U296" s="1"/>
    </row>
    <row r="297" spans="1:21" s="15" customFormat="1" ht="12.75" customHeight="1" x14ac:dyDescent="0.2">
      <c r="A297" s="46"/>
      <c r="B297" s="14">
        <v>5491</v>
      </c>
      <c r="C297" s="13" t="s">
        <v>244</v>
      </c>
      <c r="D297" s="13" t="e">
        <f>VLOOKUP(B297,#REF!,7,FALSE)</f>
        <v>#REF!</v>
      </c>
      <c r="E297" s="57" t="e">
        <f>VLOOKUP(B297,#REF!,5,FALSE)</f>
        <v>#REF!</v>
      </c>
      <c r="F297" s="58">
        <f>IFERROR(VLOOKUP(B297,#REF!,7,FALSE),0)</f>
        <v>0</v>
      </c>
      <c r="G297" s="58">
        <f>IFERROR(VLOOKUP(B297,#REF!,3,FALSE),0)</f>
        <v>0</v>
      </c>
      <c r="H297" s="58"/>
      <c r="I297" s="58"/>
      <c r="J297" s="58">
        <f t="shared" si="36"/>
        <v>0</v>
      </c>
      <c r="K297" s="59" t="e">
        <f t="shared" si="37"/>
        <v>#REF!</v>
      </c>
      <c r="L297" s="58" t="e">
        <f t="shared" si="38"/>
        <v>#REF!</v>
      </c>
      <c r="M297" s="58" t="e">
        <f t="shared" si="39"/>
        <v>#REF!</v>
      </c>
      <c r="N297" s="1"/>
      <c r="O297" s="1" t="e">
        <f t="shared" si="40"/>
        <v>#REF!</v>
      </c>
      <c r="P297" s="1"/>
      <c r="Q297" s="1" t="e">
        <f t="shared" si="41"/>
        <v>#REF!</v>
      </c>
      <c r="R297" s="1" t="e">
        <f t="shared" si="42"/>
        <v>#REF!</v>
      </c>
      <c r="S297" s="1" t="e">
        <f t="shared" si="43"/>
        <v>#REF!</v>
      </c>
      <c r="T297" s="1" t="e">
        <f t="shared" si="44"/>
        <v>#REF!</v>
      </c>
      <c r="U297" s="1"/>
    </row>
    <row r="298" spans="1:21" s="15" customFormat="1" ht="12.75" customHeight="1" x14ac:dyDescent="0.2">
      <c r="A298" s="46"/>
      <c r="B298" s="14">
        <v>5436</v>
      </c>
      <c r="C298" s="13" t="s">
        <v>286</v>
      </c>
      <c r="D298" s="13" t="e">
        <f>VLOOKUP(B298,#REF!,7,FALSE)</f>
        <v>#REF!</v>
      </c>
      <c r="E298" s="57" t="e">
        <f>VLOOKUP(B298,#REF!,5,FALSE)</f>
        <v>#REF!</v>
      </c>
      <c r="F298" s="58">
        <f>IFERROR(VLOOKUP(B298,#REF!,7,FALSE),0)</f>
        <v>0</v>
      </c>
      <c r="G298" s="58">
        <f>IFERROR(VLOOKUP(B298,#REF!,3,FALSE),0)</f>
        <v>0</v>
      </c>
      <c r="H298" s="58"/>
      <c r="I298" s="58"/>
      <c r="J298" s="58">
        <f t="shared" si="36"/>
        <v>0</v>
      </c>
      <c r="K298" s="59" t="e">
        <f t="shared" si="37"/>
        <v>#REF!</v>
      </c>
      <c r="L298" s="58" t="e">
        <f t="shared" si="38"/>
        <v>#REF!</v>
      </c>
      <c r="M298" s="58" t="e">
        <f t="shared" si="39"/>
        <v>#REF!</v>
      </c>
      <c r="N298" s="1"/>
      <c r="O298" s="1" t="e">
        <f t="shared" si="40"/>
        <v>#REF!</v>
      </c>
      <c r="P298" s="1"/>
      <c r="Q298" s="1" t="e">
        <f t="shared" si="41"/>
        <v>#REF!</v>
      </c>
      <c r="R298" s="1" t="e">
        <f t="shared" si="42"/>
        <v>#REF!</v>
      </c>
      <c r="S298" s="1" t="e">
        <f t="shared" si="43"/>
        <v>#REF!</v>
      </c>
      <c r="T298" s="1" t="e">
        <f t="shared" si="44"/>
        <v>#REF!</v>
      </c>
      <c r="U298" s="1"/>
    </row>
    <row r="299" spans="1:21" s="15" customFormat="1" ht="12.75" customHeight="1" x14ac:dyDescent="0.2">
      <c r="A299" s="46"/>
      <c r="B299" s="14">
        <v>5437</v>
      </c>
      <c r="C299" s="13" t="s">
        <v>288</v>
      </c>
      <c r="D299" s="13" t="e">
        <f>VLOOKUP(B299,#REF!,7,FALSE)</f>
        <v>#REF!</v>
      </c>
      <c r="E299" s="57" t="e">
        <f>VLOOKUP(B299,#REF!,5,FALSE)</f>
        <v>#REF!</v>
      </c>
      <c r="F299" s="58">
        <f>IFERROR(VLOOKUP(B299,#REF!,7,FALSE),0)</f>
        <v>0</v>
      </c>
      <c r="G299" s="58">
        <f>IFERROR(VLOOKUP(B299,#REF!,3,FALSE),0)</f>
        <v>0</v>
      </c>
      <c r="H299" s="58"/>
      <c r="I299" s="58"/>
      <c r="J299" s="58">
        <f t="shared" si="36"/>
        <v>0</v>
      </c>
      <c r="K299" s="59" t="e">
        <f t="shared" si="37"/>
        <v>#REF!</v>
      </c>
      <c r="L299" s="58" t="e">
        <f t="shared" si="38"/>
        <v>#REF!</v>
      </c>
      <c r="M299" s="58" t="e">
        <f t="shared" si="39"/>
        <v>#REF!</v>
      </c>
      <c r="N299" s="1"/>
      <c r="O299" s="1" t="e">
        <f t="shared" si="40"/>
        <v>#REF!</v>
      </c>
      <c r="P299" s="1"/>
      <c r="Q299" s="1" t="e">
        <f t="shared" si="41"/>
        <v>#REF!</v>
      </c>
      <c r="R299" s="1" t="e">
        <f t="shared" si="42"/>
        <v>#REF!</v>
      </c>
      <c r="S299" s="1" t="e">
        <f t="shared" si="43"/>
        <v>#REF!</v>
      </c>
      <c r="T299" s="1" t="e">
        <f t="shared" si="44"/>
        <v>#REF!</v>
      </c>
      <c r="U299" s="1"/>
    </row>
    <row r="300" spans="1:21" s="15" customFormat="1" ht="12.75" customHeight="1" x14ac:dyDescent="0.2">
      <c r="A300" s="46"/>
      <c r="B300" s="14">
        <v>5701</v>
      </c>
      <c r="C300" s="13" t="s">
        <v>111</v>
      </c>
      <c r="D300" s="13" t="e">
        <f>VLOOKUP(B300,#REF!,7,FALSE)</f>
        <v>#REF!</v>
      </c>
      <c r="E300" s="57" t="e">
        <f>VLOOKUP(B300,#REF!,5,FALSE)</f>
        <v>#REF!</v>
      </c>
      <c r="F300" s="58">
        <f>IFERROR(VLOOKUP(B300,#REF!,7,FALSE),0)</f>
        <v>0</v>
      </c>
      <c r="G300" s="58">
        <f>IFERROR(VLOOKUP(B300,#REF!,3,FALSE),0)</f>
        <v>0</v>
      </c>
      <c r="H300" s="58"/>
      <c r="I300" s="58"/>
      <c r="J300" s="58">
        <f t="shared" si="36"/>
        <v>0</v>
      </c>
      <c r="K300" s="59" t="e">
        <f t="shared" si="37"/>
        <v>#REF!</v>
      </c>
      <c r="L300" s="58" t="e">
        <f t="shared" si="38"/>
        <v>#REF!</v>
      </c>
      <c r="M300" s="58" t="e">
        <f t="shared" si="39"/>
        <v>#REF!</v>
      </c>
      <c r="N300" s="1"/>
      <c r="O300" s="1" t="e">
        <f t="shared" si="40"/>
        <v>#REF!</v>
      </c>
      <c r="P300" s="1"/>
      <c r="Q300" s="1" t="e">
        <f t="shared" si="41"/>
        <v>#REF!</v>
      </c>
      <c r="R300" s="1" t="e">
        <f t="shared" si="42"/>
        <v>#REF!</v>
      </c>
      <c r="S300" s="1" t="e">
        <f t="shared" si="43"/>
        <v>#REF!</v>
      </c>
      <c r="T300" s="1" t="e">
        <f t="shared" si="44"/>
        <v>#REF!</v>
      </c>
      <c r="U300" s="1"/>
    </row>
    <row r="301" spans="1:21" s="15" customFormat="1" ht="12.75" customHeight="1" x14ac:dyDescent="0.2">
      <c r="A301" s="46"/>
      <c r="B301" s="14">
        <v>5852</v>
      </c>
      <c r="C301" s="13" t="s">
        <v>141</v>
      </c>
      <c r="D301" s="13" t="e">
        <f>VLOOKUP(B301,#REF!,7,FALSE)</f>
        <v>#REF!</v>
      </c>
      <c r="E301" s="57" t="e">
        <f>VLOOKUP(B301,#REF!,5,FALSE)</f>
        <v>#REF!</v>
      </c>
      <c r="F301" s="58">
        <f>IFERROR(VLOOKUP(B301,#REF!,7,FALSE),0)</f>
        <v>0</v>
      </c>
      <c r="G301" s="58">
        <f>IFERROR(VLOOKUP(B301,#REF!,3,FALSE),0)</f>
        <v>0</v>
      </c>
      <c r="H301" s="58"/>
      <c r="I301" s="58"/>
      <c r="J301" s="58">
        <f t="shared" si="36"/>
        <v>0</v>
      </c>
      <c r="K301" s="59" t="e">
        <f t="shared" si="37"/>
        <v>#REF!</v>
      </c>
      <c r="L301" s="58" t="e">
        <f t="shared" si="38"/>
        <v>#REF!</v>
      </c>
      <c r="M301" s="58" t="e">
        <f t="shared" si="39"/>
        <v>#REF!</v>
      </c>
      <c r="N301" s="1"/>
      <c r="O301" s="1" t="e">
        <f t="shared" si="40"/>
        <v>#REF!</v>
      </c>
      <c r="P301" s="1"/>
      <c r="Q301" s="1" t="e">
        <f t="shared" si="41"/>
        <v>#REF!</v>
      </c>
      <c r="R301" s="1" t="e">
        <f t="shared" si="42"/>
        <v>#REF!</v>
      </c>
      <c r="S301" s="1" t="e">
        <f t="shared" si="43"/>
        <v>#REF!</v>
      </c>
      <c r="T301" s="1" t="e">
        <f t="shared" si="44"/>
        <v>#REF!</v>
      </c>
      <c r="U301" s="1"/>
    </row>
    <row r="302" spans="1:21" s="15" customFormat="1" ht="12.75" customHeight="1" x14ac:dyDescent="0.2">
      <c r="A302" s="46"/>
      <c r="B302" s="14">
        <v>5722</v>
      </c>
      <c r="C302" s="13" t="s">
        <v>205</v>
      </c>
      <c r="D302" s="13" t="e">
        <f>VLOOKUP(B302,#REF!,7,FALSE)</f>
        <v>#REF!</v>
      </c>
      <c r="E302" s="57" t="e">
        <f>VLOOKUP(B302,#REF!,5,FALSE)</f>
        <v>#REF!</v>
      </c>
      <c r="F302" s="58">
        <f>IFERROR(VLOOKUP(B302,#REF!,7,FALSE),0)</f>
        <v>0</v>
      </c>
      <c r="G302" s="58">
        <f>IFERROR(VLOOKUP(B302,#REF!,3,FALSE),0)</f>
        <v>0</v>
      </c>
      <c r="H302" s="58"/>
      <c r="I302" s="58"/>
      <c r="J302" s="58">
        <f t="shared" si="36"/>
        <v>0</v>
      </c>
      <c r="K302" s="59" t="e">
        <f t="shared" si="37"/>
        <v>#REF!</v>
      </c>
      <c r="L302" s="58" t="e">
        <f t="shared" si="38"/>
        <v>#REF!</v>
      </c>
      <c r="M302" s="58" t="e">
        <f t="shared" si="39"/>
        <v>#REF!</v>
      </c>
      <c r="N302" s="1"/>
      <c r="O302" s="1" t="e">
        <f t="shared" si="40"/>
        <v>#REF!</v>
      </c>
      <c r="P302" s="1"/>
      <c r="Q302" s="1" t="e">
        <f t="shared" si="41"/>
        <v>#REF!</v>
      </c>
      <c r="R302" s="1" t="e">
        <f t="shared" si="42"/>
        <v>#REF!</v>
      </c>
      <c r="S302" s="1" t="e">
        <f t="shared" si="43"/>
        <v>#REF!</v>
      </c>
      <c r="T302" s="1" t="e">
        <f t="shared" si="44"/>
        <v>#REF!</v>
      </c>
      <c r="U302" s="1"/>
    </row>
    <row r="303" spans="1:21" s="15" customFormat="1" ht="12.75" customHeight="1" x14ac:dyDescent="0.2">
      <c r="A303" s="46"/>
      <c r="B303" s="14">
        <v>5858</v>
      </c>
      <c r="C303" s="13" t="s">
        <v>227</v>
      </c>
      <c r="D303" s="13" t="e">
        <f>VLOOKUP(B303,#REF!,7,FALSE)</f>
        <v>#REF!</v>
      </c>
      <c r="E303" s="57" t="e">
        <f>VLOOKUP(B303,#REF!,5,FALSE)</f>
        <v>#REF!</v>
      </c>
      <c r="F303" s="58">
        <f>IFERROR(VLOOKUP(B303,#REF!,7,FALSE),0)</f>
        <v>0</v>
      </c>
      <c r="G303" s="58">
        <f>IFERROR(VLOOKUP(B303,#REF!,3,FALSE),0)</f>
        <v>0</v>
      </c>
      <c r="H303" s="58"/>
      <c r="I303" s="58"/>
      <c r="J303" s="58">
        <f t="shared" si="36"/>
        <v>0</v>
      </c>
      <c r="K303" s="59" t="e">
        <f t="shared" si="37"/>
        <v>#REF!</v>
      </c>
      <c r="L303" s="58" t="e">
        <f t="shared" si="38"/>
        <v>#REF!</v>
      </c>
      <c r="M303" s="58" t="e">
        <f t="shared" si="39"/>
        <v>#REF!</v>
      </c>
      <c r="N303" s="1"/>
      <c r="O303" s="1" t="e">
        <f t="shared" si="40"/>
        <v>#REF!</v>
      </c>
      <c r="P303" s="1"/>
      <c r="Q303" s="1" t="e">
        <f t="shared" si="41"/>
        <v>#REF!</v>
      </c>
      <c r="R303" s="1" t="e">
        <f t="shared" si="42"/>
        <v>#REF!</v>
      </c>
      <c r="S303" s="1" t="e">
        <f t="shared" si="43"/>
        <v>#REF!</v>
      </c>
      <c r="T303" s="1" t="e">
        <f t="shared" si="44"/>
        <v>#REF!</v>
      </c>
      <c r="U303" s="1"/>
    </row>
    <row r="304" spans="1:21" s="15" customFormat="1" ht="12.75" customHeight="1" x14ac:dyDescent="0.2">
      <c r="A304" s="46"/>
      <c r="B304" s="14">
        <v>5863</v>
      </c>
      <c r="C304" s="13" t="s">
        <v>318</v>
      </c>
      <c r="D304" s="13" t="e">
        <f>VLOOKUP(B304,#REF!,7,FALSE)</f>
        <v>#REF!</v>
      </c>
      <c r="E304" s="57" t="e">
        <f>VLOOKUP(B304,#REF!,5,FALSE)</f>
        <v>#REF!</v>
      </c>
      <c r="F304" s="58">
        <f>IFERROR(VLOOKUP(B304,#REF!,7,FALSE),0)</f>
        <v>0</v>
      </c>
      <c r="G304" s="58">
        <f>IFERROR(VLOOKUP(B304,#REF!,3,FALSE),0)</f>
        <v>0</v>
      </c>
      <c r="H304" s="58"/>
      <c r="I304" s="58"/>
      <c r="J304" s="58">
        <f t="shared" si="36"/>
        <v>0</v>
      </c>
      <c r="K304" s="59" t="e">
        <f t="shared" si="37"/>
        <v>#REF!</v>
      </c>
      <c r="L304" s="58" t="e">
        <f t="shared" si="38"/>
        <v>#REF!</v>
      </c>
      <c r="M304" s="58" t="e">
        <f t="shared" si="39"/>
        <v>#REF!</v>
      </c>
      <c r="N304" s="1"/>
      <c r="O304" s="1" t="e">
        <f t="shared" si="40"/>
        <v>#REF!</v>
      </c>
      <c r="P304" s="1"/>
      <c r="Q304" s="1" t="e">
        <f t="shared" si="41"/>
        <v>#REF!</v>
      </c>
      <c r="R304" s="1" t="e">
        <f t="shared" si="42"/>
        <v>#REF!</v>
      </c>
      <c r="S304" s="1" t="e">
        <f t="shared" si="43"/>
        <v>#REF!</v>
      </c>
      <c r="T304" s="1" t="e">
        <f t="shared" si="44"/>
        <v>#REF!</v>
      </c>
      <c r="U304" s="1"/>
    </row>
    <row r="305" spans="1:21" s="15" customFormat="1" ht="12.75" customHeight="1" x14ac:dyDescent="0.2">
      <c r="A305" s="46"/>
      <c r="B305" s="14">
        <v>5651</v>
      </c>
      <c r="C305" s="13" t="s">
        <v>315</v>
      </c>
      <c r="D305" s="13" t="e">
        <f>VLOOKUP(B305,#REF!,7,FALSE)</f>
        <v>#REF!</v>
      </c>
      <c r="E305" s="57" t="e">
        <f>VLOOKUP(B305,#REF!,5,FALSE)</f>
        <v>#REF!</v>
      </c>
      <c r="F305" s="58">
        <f>IFERROR(VLOOKUP(B305,#REF!,7,FALSE),0)</f>
        <v>0</v>
      </c>
      <c r="G305" s="58">
        <f>IFERROR(VLOOKUP(B305,#REF!,3,FALSE),0)</f>
        <v>0</v>
      </c>
      <c r="H305" s="58"/>
      <c r="I305" s="58"/>
      <c r="J305" s="58">
        <f t="shared" si="36"/>
        <v>0</v>
      </c>
      <c r="K305" s="59" t="e">
        <f t="shared" si="37"/>
        <v>#REF!</v>
      </c>
      <c r="L305" s="58" t="e">
        <f t="shared" si="38"/>
        <v>#REF!</v>
      </c>
      <c r="M305" s="58" t="e">
        <f t="shared" si="39"/>
        <v>#REF!</v>
      </c>
      <c r="N305" s="1"/>
      <c r="O305" s="1" t="e">
        <f t="shared" si="40"/>
        <v>#REF!</v>
      </c>
      <c r="P305" s="1"/>
      <c r="Q305" s="1" t="e">
        <f t="shared" si="41"/>
        <v>#REF!</v>
      </c>
      <c r="R305" s="1" t="e">
        <f t="shared" si="42"/>
        <v>#REF!</v>
      </c>
      <c r="S305" s="1" t="e">
        <f t="shared" si="43"/>
        <v>#REF!</v>
      </c>
      <c r="T305" s="1" t="e">
        <f t="shared" si="44"/>
        <v>#REF!</v>
      </c>
      <c r="U305" s="1"/>
    </row>
    <row r="306" spans="1:21" s="15" customFormat="1" ht="6" customHeight="1" x14ac:dyDescent="0.2">
      <c r="B306" s="12"/>
      <c r="C306" s="13"/>
      <c r="D306" s="13"/>
      <c r="E306" s="58"/>
      <c r="F306" s="58"/>
      <c r="G306" s="58"/>
      <c r="H306" s="58"/>
      <c r="I306" s="58"/>
      <c r="J306" s="58"/>
      <c r="K306" s="60"/>
      <c r="L306" s="58"/>
      <c r="M306" s="58"/>
      <c r="N306" s="1"/>
      <c r="O306" s="1"/>
      <c r="P306" s="1"/>
      <c r="Q306" s="1"/>
      <c r="R306" s="1"/>
      <c r="S306" s="1"/>
      <c r="T306" s="1"/>
      <c r="U306" s="1"/>
    </row>
    <row r="307" spans="1:21" s="15" customFormat="1" ht="12.75" customHeight="1" x14ac:dyDescent="0.2">
      <c r="B307" s="12" t="s">
        <v>0</v>
      </c>
      <c r="C307" s="13"/>
      <c r="D307" s="13"/>
      <c r="E307" s="57" t="e">
        <f>SUM(E6:E305)</f>
        <v>#REF!</v>
      </c>
      <c r="F307" s="57">
        <f>SUM(F6:F305)</f>
        <v>0</v>
      </c>
      <c r="G307" s="57">
        <f>SUM(G6:G305)</f>
        <v>0</v>
      </c>
      <c r="H307" s="57">
        <f>SUM(H6:H305)</f>
        <v>880</v>
      </c>
      <c r="I307" s="57"/>
      <c r="J307" s="57">
        <f>SUM(J6:J305)</f>
        <v>1485</v>
      </c>
      <c r="K307" s="59" t="e">
        <f>ROUND((J307)/E307*100,5)</f>
        <v>#REF!</v>
      </c>
      <c r="L307" s="58"/>
      <c r="M307" s="58"/>
      <c r="N307" s="1"/>
      <c r="O307" s="1"/>
      <c r="P307" s="1"/>
      <c r="Q307" s="1"/>
      <c r="R307" s="1"/>
      <c r="S307" s="1"/>
      <c r="T307" s="1"/>
      <c r="U307" s="1" t="s">
        <v>27</v>
      </c>
    </row>
    <row r="308" spans="1:21" s="15" customFormat="1" ht="12.75" customHeight="1" x14ac:dyDescent="0.2">
      <c r="B308" s="25"/>
      <c r="C308" s="25"/>
      <c r="D308" s="25"/>
      <c r="K308" s="26"/>
      <c r="N308" s="1"/>
      <c r="O308" s="1"/>
      <c r="P308" s="1"/>
      <c r="Q308" s="1"/>
      <c r="R308" s="1"/>
      <c r="S308" s="1"/>
      <c r="T308" s="1"/>
      <c r="U308" s="1"/>
    </row>
    <row r="309" spans="1:21" s="27" customFormat="1" ht="38.25" customHeight="1" x14ac:dyDescent="0.2">
      <c r="A309" s="6"/>
      <c r="B309" s="33"/>
      <c r="C309" s="33"/>
      <c r="D309" s="33"/>
      <c r="E309" s="34"/>
      <c r="F309" s="34"/>
      <c r="G309" s="34"/>
      <c r="H309" s="34"/>
      <c r="I309" s="34"/>
      <c r="J309" s="34"/>
      <c r="K309" s="35"/>
      <c r="L309" s="34"/>
      <c r="M309" s="34"/>
      <c r="N309" s="6"/>
      <c r="O309" s="74"/>
      <c r="P309" s="1"/>
      <c r="Q309" s="6"/>
      <c r="R309" s="6"/>
      <c r="S309" s="6"/>
      <c r="T309" s="6"/>
      <c r="U309" s="6"/>
    </row>
    <row r="310" spans="1:21" s="29" customFormat="1" ht="24.75" customHeight="1" x14ac:dyDescent="0.2">
      <c r="A310" s="7"/>
      <c r="B310" s="36"/>
      <c r="C310" s="36"/>
      <c r="D310" s="36"/>
      <c r="E310" s="37"/>
      <c r="F310" s="37"/>
      <c r="G310" s="37"/>
      <c r="H310" s="37"/>
      <c r="I310" s="37"/>
      <c r="J310" s="37"/>
      <c r="K310" s="45"/>
      <c r="L310" s="37"/>
      <c r="M310" s="37"/>
      <c r="N310" s="7"/>
      <c r="O310" s="1"/>
      <c r="P310" s="1"/>
      <c r="Q310" s="7"/>
      <c r="R310" s="7"/>
      <c r="S310" s="7"/>
      <c r="T310" s="7"/>
      <c r="U310" s="7"/>
    </row>
    <row r="311" spans="1:21" s="85" customFormat="1" ht="36.75" customHeight="1" x14ac:dyDescent="0.2">
      <c r="B311" s="95" t="s">
        <v>342</v>
      </c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6"/>
      <c r="O311" s="6"/>
      <c r="P311" s="6"/>
      <c r="Q311" s="5" t="e">
        <f>SUM(Q5:Q310)</f>
        <v>#REF!</v>
      </c>
      <c r="R311" s="6"/>
      <c r="S311" s="6"/>
      <c r="T311" s="5" t="e">
        <f>SUM(T5:T310)</f>
        <v>#REF!</v>
      </c>
      <c r="U311" s="48"/>
    </row>
    <row r="312" spans="1:21" s="85" customFormat="1" ht="25.5" customHeight="1" x14ac:dyDescent="0.2"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6"/>
      <c r="O312" s="6"/>
      <c r="P312" s="6"/>
      <c r="Q312" s="6"/>
      <c r="R312" s="5" t="e">
        <f>SUM(R5:R310)</f>
        <v>#REF!</v>
      </c>
      <c r="S312" s="6"/>
      <c r="T312" s="6"/>
      <c r="U312" s="49" t="s">
        <v>22</v>
      </c>
    </row>
    <row r="313" spans="1:21" s="85" customFormat="1" ht="25.5" customHeight="1" x14ac:dyDescent="0.2">
      <c r="B313" s="40"/>
      <c r="C313" s="75"/>
      <c r="D313" s="75"/>
      <c r="E313" s="97" t="str">
        <f>C3</f>
        <v>Situation au 30 septembre 2023</v>
      </c>
      <c r="F313" s="97"/>
      <c r="G313" s="77"/>
      <c r="H313" s="77"/>
      <c r="I313" s="77"/>
      <c r="J313" s="77"/>
      <c r="K313" s="76"/>
      <c r="L313" s="77"/>
      <c r="M313" s="77"/>
      <c r="N313" s="6"/>
      <c r="O313" s="7"/>
      <c r="P313" s="7"/>
      <c r="Q313" s="6"/>
      <c r="R313" s="6"/>
      <c r="S313" s="5" t="e">
        <f>SUM(S5:S310)</f>
        <v>#REF!</v>
      </c>
      <c r="T313" s="6"/>
      <c r="U313" s="47"/>
    </row>
    <row r="314" spans="1:21" s="29" customFormat="1" ht="12.75" customHeight="1" x14ac:dyDescent="0.2">
      <c r="A314" s="7"/>
      <c r="B314" s="40"/>
      <c r="C314" s="75"/>
      <c r="D314" s="75"/>
      <c r="E314" s="77"/>
      <c r="F314" s="40"/>
      <c r="G314" s="77"/>
      <c r="H314" s="77"/>
      <c r="I314" s="77"/>
      <c r="J314" s="77"/>
      <c r="K314" s="76"/>
      <c r="L314" s="77"/>
      <c r="M314" s="77"/>
      <c r="N314" s="7"/>
      <c r="O314" s="6"/>
      <c r="P314" s="6"/>
      <c r="Q314" s="7"/>
      <c r="R314" s="7"/>
      <c r="S314" s="7"/>
      <c r="T314" s="7"/>
      <c r="U314" s="7"/>
    </row>
    <row r="315" spans="1:21" s="40" customFormat="1" ht="12.75" customHeight="1" x14ac:dyDescent="0.2">
      <c r="A315" s="38"/>
      <c r="B315" s="44"/>
      <c r="C315" s="44"/>
      <c r="D315" s="10" t="s">
        <v>10</v>
      </c>
      <c r="E315" s="10" t="s">
        <v>338</v>
      </c>
      <c r="F315" s="10" t="s">
        <v>5</v>
      </c>
      <c r="G315" s="10" t="s">
        <v>105</v>
      </c>
      <c r="H315" s="80" t="s">
        <v>343</v>
      </c>
      <c r="I315" s="80"/>
      <c r="J315" s="80" t="s">
        <v>344</v>
      </c>
      <c r="K315" s="82" t="s">
        <v>106</v>
      </c>
      <c r="L315" s="44"/>
      <c r="M315" s="44"/>
      <c r="N315" s="38"/>
      <c r="O315" s="39"/>
      <c r="P315" s="39"/>
      <c r="Q315" s="38"/>
      <c r="R315" s="38"/>
      <c r="S315" s="38"/>
      <c r="T315" s="38"/>
      <c r="U315" s="38"/>
    </row>
    <row r="316" spans="1:21" s="40" customFormat="1" ht="12.75" customHeight="1" x14ac:dyDescent="0.2">
      <c r="A316" s="38"/>
      <c r="B316" s="41"/>
      <c r="C316" s="44"/>
      <c r="D316" s="64" t="s">
        <v>12</v>
      </c>
      <c r="E316" s="66">
        <f t="shared" ref="E316:E325" si="45">SUMIF($D$6:$D$305,D316,$E$6:$E$305)</f>
        <v>0</v>
      </c>
      <c r="F316" s="66">
        <f t="shared" ref="F316:F325" si="46">SUMIF($D$6:$D$305,D316,$F$6:$F$305)</f>
        <v>0</v>
      </c>
      <c r="G316" s="66">
        <f t="shared" ref="G316:G325" si="47">SUMIF($D$6:$D$305,D316,$G$6:$G$305)</f>
        <v>0</v>
      </c>
      <c r="H316" s="66">
        <f>SUMIF($D$6:$D$305,D316,$H$6:$H$305)</f>
        <v>0</v>
      </c>
      <c r="I316" s="66"/>
      <c r="J316" s="66">
        <f>SUM(F316:H316)</f>
        <v>0</v>
      </c>
      <c r="K316" s="67" t="e">
        <f>ROUND((J316)/E316*100,5)</f>
        <v>#DIV/0!</v>
      </c>
      <c r="L316" s="44"/>
      <c r="M316" s="44"/>
      <c r="N316" s="38"/>
      <c r="O316" s="39"/>
      <c r="P316" s="39"/>
      <c r="Q316" s="38"/>
      <c r="R316" s="38"/>
      <c r="S316" s="38"/>
      <c r="T316" s="38"/>
      <c r="U316" s="38"/>
    </row>
    <row r="317" spans="1:21" s="40" customFormat="1" ht="12.75" customHeight="1" x14ac:dyDescent="0.2">
      <c r="A317" s="38"/>
      <c r="B317" s="41"/>
      <c r="C317" s="44"/>
      <c r="D317" s="64" t="s">
        <v>15</v>
      </c>
      <c r="E317" s="66">
        <f t="shared" si="45"/>
        <v>0</v>
      </c>
      <c r="F317" s="66">
        <f t="shared" si="46"/>
        <v>0</v>
      </c>
      <c r="G317" s="66">
        <f t="shared" si="47"/>
        <v>0</v>
      </c>
      <c r="H317" s="66">
        <f t="shared" ref="H317:H325" si="48">SUMIF($D$6:$D$305,D317,$H$6:$H$305)</f>
        <v>0</v>
      </c>
      <c r="I317" s="66"/>
      <c r="J317" s="66">
        <f t="shared" ref="J317:J328" si="49">SUM(F317:H317)</f>
        <v>0</v>
      </c>
      <c r="K317" s="67" t="e">
        <f t="shared" ref="K317:K325" si="50">ROUND((J317)/E317*100,5)</f>
        <v>#DIV/0!</v>
      </c>
      <c r="L317" s="44"/>
      <c r="M317" s="44"/>
      <c r="N317" s="38"/>
      <c r="O317" s="39"/>
      <c r="P317" s="39"/>
      <c r="Q317" s="38"/>
      <c r="R317" s="38"/>
      <c r="S317" s="38"/>
      <c r="T317" s="38"/>
      <c r="U317" s="38"/>
    </row>
    <row r="318" spans="1:21" s="40" customFormat="1" ht="12.75" customHeight="1" x14ac:dyDescent="0.2">
      <c r="A318" s="38"/>
      <c r="B318" s="41"/>
      <c r="C318" s="44"/>
      <c r="D318" s="64" t="s">
        <v>16</v>
      </c>
      <c r="E318" s="66">
        <f t="shared" si="45"/>
        <v>0</v>
      </c>
      <c r="F318" s="66">
        <f t="shared" si="46"/>
        <v>0</v>
      </c>
      <c r="G318" s="66">
        <f t="shared" si="47"/>
        <v>0</v>
      </c>
      <c r="H318" s="66">
        <f t="shared" si="48"/>
        <v>0</v>
      </c>
      <c r="I318" s="66"/>
      <c r="J318" s="66">
        <f t="shared" si="49"/>
        <v>0</v>
      </c>
      <c r="K318" s="67" t="e">
        <f t="shared" si="50"/>
        <v>#DIV/0!</v>
      </c>
      <c r="L318" s="44"/>
      <c r="M318" s="44"/>
      <c r="N318" s="38"/>
      <c r="O318" s="39"/>
      <c r="P318" s="39"/>
      <c r="Q318" s="38"/>
      <c r="R318" s="38"/>
      <c r="S318" s="38"/>
      <c r="T318" s="38"/>
      <c r="U318" s="38"/>
    </row>
    <row r="319" spans="1:21" s="40" customFormat="1" ht="12.75" customHeight="1" x14ac:dyDescent="0.2">
      <c r="A319" s="38"/>
      <c r="B319" s="41"/>
      <c r="C319" s="44"/>
      <c r="D319" s="64" t="s">
        <v>17</v>
      </c>
      <c r="E319" s="66">
        <f t="shared" si="45"/>
        <v>0</v>
      </c>
      <c r="F319" s="66">
        <f t="shared" si="46"/>
        <v>0</v>
      </c>
      <c r="G319" s="66">
        <f t="shared" si="47"/>
        <v>0</v>
      </c>
      <c r="H319" s="66">
        <f t="shared" si="48"/>
        <v>0</v>
      </c>
      <c r="I319" s="66"/>
      <c r="J319" s="66">
        <f t="shared" si="49"/>
        <v>0</v>
      </c>
      <c r="K319" s="67" t="e">
        <f t="shared" si="50"/>
        <v>#DIV/0!</v>
      </c>
      <c r="L319" s="44"/>
      <c r="M319" s="44"/>
      <c r="N319" s="38"/>
      <c r="O319" s="39"/>
      <c r="P319" s="39"/>
      <c r="Q319" s="38"/>
      <c r="R319" s="38"/>
      <c r="S319" s="38"/>
      <c r="T319" s="38"/>
      <c r="U319" s="38"/>
    </row>
    <row r="320" spans="1:21" s="41" customFormat="1" ht="40.9" customHeight="1" x14ac:dyDescent="0.2">
      <c r="C320" s="44"/>
      <c r="D320" s="64" t="s">
        <v>19</v>
      </c>
      <c r="E320" s="66">
        <f t="shared" si="45"/>
        <v>0</v>
      </c>
      <c r="F320" s="66">
        <f t="shared" si="46"/>
        <v>0</v>
      </c>
      <c r="G320" s="66">
        <f t="shared" si="47"/>
        <v>0</v>
      </c>
      <c r="H320" s="66">
        <f t="shared" si="48"/>
        <v>0</v>
      </c>
      <c r="I320" s="66"/>
      <c r="J320" s="66">
        <f t="shared" si="49"/>
        <v>0</v>
      </c>
      <c r="K320" s="67" t="e">
        <f t="shared" si="50"/>
        <v>#DIV/0!</v>
      </c>
      <c r="L320" s="44"/>
      <c r="M320" s="44"/>
      <c r="N320" s="42"/>
      <c r="O320" s="62"/>
      <c r="P320" s="62"/>
      <c r="Q320" s="62"/>
      <c r="R320" s="62"/>
      <c r="S320" s="62"/>
      <c r="T320" s="62"/>
      <c r="U320" s="62"/>
    </row>
    <row r="321" spans="2:21" s="41" customFormat="1" ht="12.75" customHeight="1" x14ac:dyDescent="0.2">
      <c r="C321" s="44"/>
      <c r="D321" s="64" t="s">
        <v>18</v>
      </c>
      <c r="E321" s="66">
        <f t="shared" si="45"/>
        <v>0</v>
      </c>
      <c r="F321" s="66">
        <f t="shared" si="46"/>
        <v>0</v>
      </c>
      <c r="G321" s="66">
        <f t="shared" si="47"/>
        <v>0</v>
      </c>
      <c r="H321" s="66">
        <f t="shared" si="48"/>
        <v>0</v>
      </c>
      <c r="I321" s="66"/>
      <c r="J321" s="66">
        <f t="shared" si="49"/>
        <v>0</v>
      </c>
      <c r="K321" s="67" t="e">
        <f t="shared" si="50"/>
        <v>#DIV/0!</v>
      </c>
      <c r="L321" s="44"/>
      <c r="M321" s="44"/>
      <c r="N321" s="42"/>
      <c r="O321" s="62"/>
      <c r="P321" s="62"/>
      <c r="Q321" s="62"/>
      <c r="R321" s="62"/>
      <c r="S321" s="62"/>
      <c r="T321" s="62"/>
      <c r="U321" s="62"/>
    </row>
    <row r="322" spans="2:21" s="41" customFormat="1" ht="12.75" customHeight="1" x14ac:dyDescent="0.2">
      <c r="C322" s="44"/>
      <c r="D322" s="64" t="s">
        <v>13</v>
      </c>
      <c r="E322" s="66">
        <f t="shared" si="45"/>
        <v>0</v>
      </c>
      <c r="F322" s="66">
        <f t="shared" si="46"/>
        <v>0</v>
      </c>
      <c r="G322" s="66">
        <f t="shared" si="47"/>
        <v>0</v>
      </c>
      <c r="H322" s="66">
        <f t="shared" si="48"/>
        <v>0</v>
      </c>
      <c r="I322" s="66"/>
      <c r="J322" s="66">
        <f t="shared" si="49"/>
        <v>0</v>
      </c>
      <c r="K322" s="67" t="e">
        <f t="shared" si="50"/>
        <v>#DIV/0!</v>
      </c>
      <c r="L322" s="44"/>
      <c r="M322" s="44"/>
      <c r="N322" s="42"/>
      <c r="O322" s="62"/>
      <c r="P322" s="62"/>
      <c r="Q322" s="62"/>
      <c r="R322" s="62"/>
      <c r="S322" s="62"/>
      <c r="T322" s="62"/>
      <c r="U322" s="62"/>
    </row>
    <row r="323" spans="2:21" s="41" customFormat="1" ht="12.75" customHeight="1" x14ac:dyDescent="0.2">
      <c r="C323" s="44"/>
      <c r="D323" s="64" t="s">
        <v>14</v>
      </c>
      <c r="E323" s="66">
        <f t="shared" si="45"/>
        <v>0</v>
      </c>
      <c r="F323" s="66">
        <f t="shared" si="46"/>
        <v>0</v>
      </c>
      <c r="G323" s="66">
        <f t="shared" si="47"/>
        <v>0</v>
      </c>
      <c r="H323" s="66">
        <f t="shared" si="48"/>
        <v>0</v>
      </c>
      <c r="I323" s="66"/>
      <c r="J323" s="66">
        <f t="shared" si="49"/>
        <v>0</v>
      </c>
      <c r="K323" s="67" t="e">
        <f t="shared" si="50"/>
        <v>#DIV/0!</v>
      </c>
      <c r="L323" s="44"/>
      <c r="M323" s="44"/>
      <c r="N323" s="42"/>
      <c r="O323" s="62"/>
      <c r="P323" s="62"/>
      <c r="Q323" s="62"/>
      <c r="R323" s="62"/>
      <c r="S323" s="62"/>
      <c r="T323" s="62"/>
      <c r="U323" s="62"/>
    </row>
    <row r="324" spans="2:21" s="41" customFormat="1" ht="12.75" customHeight="1" x14ac:dyDescent="0.2">
      <c r="C324" s="44"/>
      <c r="D324" s="64" t="s">
        <v>20</v>
      </c>
      <c r="E324" s="66">
        <f t="shared" si="45"/>
        <v>0</v>
      </c>
      <c r="F324" s="66">
        <f t="shared" si="46"/>
        <v>0</v>
      </c>
      <c r="G324" s="66">
        <f t="shared" si="47"/>
        <v>0</v>
      </c>
      <c r="H324" s="66">
        <f t="shared" si="48"/>
        <v>0</v>
      </c>
      <c r="I324" s="66"/>
      <c r="J324" s="66">
        <f t="shared" si="49"/>
        <v>0</v>
      </c>
      <c r="K324" s="67" t="e">
        <f t="shared" si="50"/>
        <v>#DIV/0!</v>
      </c>
      <c r="L324" s="44"/>
      <c r="M324" s="44"/>
      <c r="N324" s="42"/>
      <c r="O324" s="62"/>
      <c r="P324" s="62"/>
      <c r="Q324" s="62"/>
      <c r="R324" s="62">
        <f>F307+G307</f>
        <v>0</v>
      </c>
      <c r="S324" s="62"/>
      <c r="T324" s="62"/>
      <c r="U324" s="62"/>
    </row>
    <row r="325" spans="2:21" s="41" customFormat="1" ht="12.75" customHeight="1" x14ac:dyDescent="0.2">
      <c r="C325" s="44"/>
      <c r="D325" s="64" t="s">
        <v>21</v>
      </c>
      <c r="E325" s="66">
        <f t="shared" si="45"/>
        <v>0</v>
      </c>
      <c r="F325" s="66">
        <f t="shared" si="46"/>
        <v>0</v>
      </c>
      <c r="G325" s="66">
        <f t="shared" si="47"/>
        <v>0</v>
      </c>
      <c r="H325" s="66">
        <f t="shared" si="48"/>
        <v>0</v>
      </c>
      <c r="I325" s="66"/>
      <c r="J325" s="66">
        <f t="shared" si="49"/>
        <v>0</v>
      </c>
      <c r="K325" s="67" t="e">
        <f t="shared" si="50"/>
        <v>#DIV/0!</v>
      </c>
      <c r="L325" s="44"/>
      <c r="M325" s="44"/>
      <c r="N325" s="42"/>
      <c r="O325" s="62"/>
      <c r="P325" s="62"/>
      <c r="Q325" s="62"/>
      <c r="R325" s="62"/>
      <c r="S325" s="62"/>
      <c r="T325" s="62"/>
      <c r="U325" s="62"/>
    </row>
    <row r="326" spans="2:21" s="41" customFormat="1" ht="12.75" customHeight="1" x14ac:dyDescent="0.2">
      <c r="B326" s="44"/>
      <c r="C326" s="44"/>
      <c r="D326" s="65"/>
      <c r="E326" s="68"/>
      <c r="F326" s="68"/>
      <c r="G326" s="68"/>
      <c r="H326" s="68"/>
      <c r="I326" s="68"/>
      <c r="J326" s="68"/>
      <c r="K326" s="69"/>
      <c r="L326" s="44"/>
      <c r="M326" s="44"/>
      <c r="N326" s="42"/>
      <c r="O326" s="62"/>
      <c r="P326" s="62"/>
      <c r="Q326" s="62"/>
      <c r="R326" s="62"/>
      <c r="S326" s="62"/>
      <c r="T326" s="62"/>
      <c r="U326" s="62"/>
    </row>
    <row r="327" spans="2:21" s="41" customFormat="1" ht="12.75" customHeight="1" x14ac:dyDescent="0.2">
      <c r="B327" s="44"/>
      <c r="C327" s="44"/>
      <c r="D327" s="64"/>
      <c r="E327" s="66"/>
      <c r="F327" s="66"/>
      <c r="G327" s="66"/>
      <c r="H327" s="66"/>
      <c r="I327" s="66"/>
      <c r="J327" s="66"/>
      <c r="K327" s="70"/>
      <c r="L327" s="44"/>
      <c r="M327" s="44"/>
      <c r="N327" s="42"/>
      <c r="O327" s="62"/>
      <c r="P327" s="62"/>
      <c r="Q327" s="62"/>
      <c r="R327" s="62"/>
      <c r="S327" s="62"/>
      <c r="T327" s="62"/>
      <c r="U327" s="62"/>
    </row>
    <row r="328" spans="2:21" s="41" customFormat="1" ht="12.75" customHeight="1" x14ac:dyDescent="0.2">
      <c r="B328" s="44"/>
      <c r="C328" s="44"/>
      <c r="D328" s="72" t="s">
        <v>330</v>
      </c>
      <c r="E328" s="73">
        <f>SUM(E315:E327)</f>
        <v>0</v>
      </c>
      <c r="F328" s="73">
        <f>SUM(F315:F327)</f>
        <v>0</v>
      </c>
      <c r="G328" s="73">
        <f>SUM(G315:G327)</f>
        <v>0</v>
      </c>
      <c r="H328" s="73">
        <f>SUM(H316:H325)</f>
        <v>0</v>
      </c>
      <c r="I328" s="73"/>
      <c r="J328" s="73">
        <f t="shared" si="49"/>
        <v>0</v>
      </c>
      <c r="K328" s="71" t="e">
        <f t="shared" ref="K328" si="51">ROUND((J328)/E328*100,5)</f>
        <v>#DIV/0!</v>
      </c>
      <c r="L328" s="44"/>
      <c r="M328" s="44"/>
      <c r="N328" s="42"/>
      <c r="O328" s="62"/>
      <c r="P328" s="62"/>
      <c r="Q328" s="62"/>
      <c r="R328" s="62"/>
      <c r="S328" s="62"/>
      <c r="T328" s="62"/>
      <c r="U328" s="62"/>
    </row>
    <row r="329" spans="2:21" s="41" customFormat="1" ht="12.75" customHeight="1" x14ac:dyDescent="0.2">
      <c r="J329" s="44"/>
      <c r="K329" s="83"/>
      <c r="N329" s="42"/>
      <c r="O329" s="62"/>
      <c r="P329" s="62"/>
      <c r="Q329" s="62"/>
      <c r="R329" s="62"/>
      <c r="S329" s="62"/>
      <c r="T329" s="62"/>
      <c r="U329" s="62"/>
    </row>
    <row r="330" spans="2:21" s="41" customFormat="1" ht="12.75" customHeight="1" x14ac:dyDescent="0.2">
      <c r="K330" s="43"/>
      <c r="N330" s="42"/>
      <c r="O330" s="62"/>
      <c r="P330" s="62"/>
      <c r="Q330" s="62"/>
      <c r="R330" s="62"/>
      <c r="S330" s="62"/>
      <c r="T330" s="62"/>
      <c r="U330" s="62"/>
    </row>
    <row r="331" spans="2:21" s="41" customFormat="1" ht="6" customHeight="1" x14ac:dyDescent="0.2">
      <c r="K331" s="43"/>
      <c r="N331" s="42"/>
      <c r="O331" s="62"/>
      <c r="P331" s="62"/>
      <c r="Q331" s="62"/>
      <c r="R331" s="62"/>
      <c r="S331" s="62"/>
      <c r="T331" s="62"/>
      <c r="U331" s="62"/>
    </row>
    <row r="332" spans="2:21" s="41" customFormat="1" ht="6" customHeight="1" x14ac:dyDescent="0.2">
      <c r="K332" s="43"/>
      <c r="N332" s="42"/>
      <c r="O332" s="62"/>
      <c r="P332" s="62"/>
      <c r="Q332" s="62"/>
      <c r="R332" s="62"/>
      <c r="S332" s="62"/>
      <c r="T332" s="62"/>
      <c r="U332" s="62"/>
    </row>
    <row r="333" spans="2:21" s="41" customFormat="1" ht="12.75" customHeight="1" x14ac:dyDescent="0.2">
      <c r="K333" s="43"/>
      <c r="N333" s="42"/>
      <c r="O333" s="62"/>
      <c r="P333" s="62"/>
      <c r="Q333" s="62"/>
      <c r="R333" s="62"/>
      <c r="S333" s="62"/>
      <c r="T333" s="62"/>
      <c r="U333" s="62"/>
    </row>
    <row r="334" spans="2:21" s="41" customFormat="1" ht="12.75" customHeight="1" x14ac:dyDescent="0.2">
      <c r="B334" s="31"/>
      <c r="C334" s="31"/>
      <c r="D334" s="31"/>
      <c r="E334" s="31"/>
      <c r="F334" s="31"/>
      <c r="G334" s="31"/>
      <c r="H334" s="31"/>
      <c r="I334" s="31"/>
      <c r="J334" s="31"/>
      <c r="K334" s="32"/>
      <c r="L334" s="31"/>
      <c r="M334" s="31"/>
      <c r="N334" s="42"/>
      <c r="O334" s="42"/>
      <c r="P334" s="42"/>
      <c r="Q334" s="42"/>
      <c r="R334" s="42"/>
      <c r="S334" s="42"/>
      <c r="T334" s="42"/>
      <c r="U334" s="42"/>
    </row>
    <row r="335" spans="2:21" s="41" customFormat="1" ht="12.75" customHeight="1" x14ac:dyDescent="0.2">
      <c r="B335" s="31"/>
      <c r="C335" s="31"/>
      <c r="D335" s="31"/>
      <c r="E335" s="31"/>
      <c r="F335" s="31"/>
      <c r="G335" s="31"/>
      <c r="H335" s="31"/>
      <c r="I335" s="31"/>
      <c r="J335" s="31"/>
      <c r="K335" s="32"/>
      <c r="L335" s="31"/>
      <c r="M335" s="31"/>
      <c r="N335" s="42"/>
      <c r="O335" s="42"/>
      <c r="P335" s="42"/>
      <c r="Q335" s="42"/>
      <c r="R335" s="42"/>
      <c r="S335" s="42"/>
      <c r="T335" s="42"/>
      <c r="U335" s="42"/>
    </row>
    <row r="336" spans="2:21" s="41" customFormat="1" ht="12.75" customHeight="1" x14ac:dyDescent="0.2">
      <c r="B336" s="31"/>
      <c r="C336" s="31"/>
      <c r="D336" s="31"/>
      <c r="E336" s="31"/>
      <c r="F336" s="31"/>
      <c r="G336" s="31"/>
      <c r="H336" s="31"/>
      <c r="I336" s="31"/>
      <c r="J336" s="31"/>
      <c r="K336" s="32"/>
      <c r="L336" s="31"/>
      <c r="M336" s="31"/>
      <c r="N336" s="42"/>
      <c r="O336" s="42"/>
      <c r="P336" s="42"/>
      <c r="Q336" s="42"/>
      <c r="R336" s="42"/>
      <c r="S336" s="42"/>
      <c r="T336" s="42"/>
      <c r="U336" s="42"/>
    </row>
    <row r="337" spans="2:21" s="41" customFormat="1" ht="12.75" customHeight="1" x14ac:dyDescent="0.2">
      <c r="B337" s="31"/>
      <c r="C337" s="31"/>
      <c r="D337" s="31"/>
      <c r="E337" s="31"/>
      <c r="F337" s="31"/>
      <c r="G337" s="31"/>
      <c r="H337" s="31"/>
      <c r="I337" s="31"/>
      <c r="J337" s="31"/>
      <c r="K337" s="32"/>
      <c r="L337" s="31"/>
      <c r="M337" s="31"/>
      <c r="N337" s="42"/>
      <c r="O337" s="42"/>
      <c r="P337" s="42"/>
      <c r="Q337" s="42"/>
      <c r="R337" s="42"/>
      <c r="S337" s="42"/>
      <c r="T337" s="42"/>
      <c r="U337" s="42"/>
    </row>
    <row r="338" spans="2:21" s="41" customFormat="1" ht="12.75" customHeight="1" x14ac:dyDescent="0.2">
      <c r="B338" s="31"/>
      <c r="C338" s="31"/>
      <c r="D338" s="31"/>
      <c r="E338" s="31"/>
      <c r="F338" s="31"/>
      <c r="G338" s="31"/>
      <c r="H338" s="31"/>
      <c r="I338" s="31"/>
      <c r="J338" s="31"/>
      <c r="K338" s="32"/>
      <c r="L338" s="31"/>
      <c r="M338" s="31"/>
      <c r="N338" s="42"/>
      <c r="O338" s="42"/>
      <c r="P338" s="42"/>
      <c r="Q338" s="42"/>
      <c r="R338" s="42"/>
      <c r="S338" s="42"/>
      <c r="T338" s="42"/>
      <c r="U338" s="42"/>
    </row>
  </sheetData>
  <autoFilter ref="B5:M305" xr:uid="{00000000-0009-0000-0000-000000000000}">
    <sortState ref="B6:M305">
      <sortCondition descending="1" ref="K5:K305"/>
    </sortState>
  </autoFilter>
  <mergeCells count="3">
    <mergeCell ref="B311:M312"/>
    <mergeCell ref="E313:F313"/>
    <mergeCell ref="C1:M1"/>
  </mergeCells>
  <conditionalFormatting sqref="K6:K305">
    <cfRule type="cellIs" dxfId="14" priority="4" stopIfTrue="1" operator="lessThan">
      <formula>$O$3</formula>
    </cfRule>
    <cfRule type="cellIs" dxfId="13" priority="5" stopIfTrue="1" operator="between">
      <formula>$O$3</formula>
      <formula>$P$3</formula>
    </cfRule>
    <cfRule type="cellIs" dxfId="12" priority="6" stopIfTrue="1" operator="greaterThan">
      <formula>$P$3</formula>
    </cfRule>
  </conditionalFormatting>
  <conditionalFormatting sqref="K307">
    <cfRule type="cellIs" dxfId="11" priority="1" stopIfTrue="1" operator="lessThan">
      <formula>$O$3</formula>
    </cfRule>
    <cfRule type="cellIs" dxfId="10" priority="2" stopIfTrue="1" operator="between">
      <formula>$O$3</formula>
      <formula>$P$3</formula>
    </cfRule>
    <cfRule type="cellIs" dxfId="9" priority="3" stopIfTrue="1" operator="greaterThan">
      <formula>$P$3</formula>
    </cfRule>
  </conditionalFormatting>
  <pageMargins left="0.78740157480314965" right="0.39370078740157483" top="0.78740157480314965" bottom="0.78740157480314965" header="0.39370078740157483" footer="0.39370078740157483"/>
  <pageSetup paperSize="9" scale="60" fitToHeight="0" orientation="portrait" r:id="rId1"/>
  <headerFooter alignWithMargins="0">
    <oddHeader>&amp;L&amp;G &amp;7Entité Finances - Contrôle de gestion</oddHeader>
    <oddFooter>&amp;L&amp;7&amp;F - &amp;A - &amp;D&amp;R&amp;"Tahoma,Gras"&amp;7&amp;P&amp;"Tahoma,Normal" l &amp;N</oddFooter>
  </headerFooter>
  <rowBreaks count="4" manualBreakCount="4">
    <brk id="78" min="1" max="11" man="1"/>
    <brk id="151" min="1" max="11" man="1"/>
    <brk id="224" min="1" max="11" man="1"/>
    <brk id="297" min="1" max="1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1"/>
  <sheetViews>
    <sheetView workbookViewId="0">
      <selection activeCell="A3" sqref="A3"/>
    </sheetView>
  </sheetViews>
  <sheetFormatPr baseColWidth="10" defaultRowHeight="12.75" x14ac:dyDescent="0.2"/>
  <cols>
    <col min="1" max="1" width="22.140625" customWidth="1"/>
    <col min="2" max="2" width="16.42578125" bestFit="1" customWidth="1"/>
  </cols>
  <sheetData>
    <row r="3" spans="1:2" x14ac:dyDescent="0.2">
      <c r="A3" s="53" t="s">
        <v>331</v>
      </c>
      <c r="B3" t="s">
        <v>358</v>
      </c>
    </row>
    <row r="4" spans="1:2" x14ac:dyDescent="0.2">
      <c r="A4" s="54" t="s">
        <v>337</v>
      </c>
      <c r="B4" s="55">
        <v>100</v>
      </c>
    </row>
    <row r="5" spans="1:2" x14ac:dyDescent="0.2">
      <c r="A5" s="54" t="s">
        <v>89</v>
      </c>
      <c r="B5" s="55">
        <v>190</v>
      </c>
    </row>
    <row r="6" spans="1:2" x14ac:dyDescent="0.2">
      <c r="A6" s="54" t="s">
        <v>19</v>
      </c>
      <c r="B6" s="55">
        <v>74</v>
      </c>
    </row>
    <row r="7" spans="1:2" x14ac:dyDescent="0.2">
      <c r="A7" s="54" t="s">
        <v>103</v>
      </c>
      <c r="B7" s="55">
        <v>30</v>
      </c>
    </row>
    <row r="8" spans="1:2" x14ac:dyDescent="0.2">
      <c r="A8" s="54" t="s">
        <v>87</v>
      </c>
      <c r="B8" s="55">
        <v>-67</v>
      </c>
    </row>
    <row r="9" spans="1:2" x14ac:dyDescent="0.2">
      <c r="A9" s="54" t="s">
        <v>102</v>
      </c>
      <c r="B9" s="55">
        <v>78</v>
      </c>
    </row>
    <row r="10" spans="1:2" x14ac:dyDescent="0.2">
      <c r="A10" s="54" t="s">
        <v>101</v>
      </c>
      <c r="B10" s="55">
        <v>200</v>
      </c>
    </row>
    <row r="11" spans="1:2" x14ac:dyDescent="0.2">
      <c r="A11" s="54" t="s">
        <v>332</v>
      </c>
      <c r="B11" s="55">
        <v>605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3"/>
  <sheetViews>
    <sheetView workbookViewId="0">
      <selection activeCell="F3" sqref="F3:F13"/>
    </sheetView>
  </sheetViews>
  <sheetFormatPr baseColWidth="10" defaultRowHeight="12.75" x14ac:dyDescent="0.2"/>
  <cols>
    <col min="5" max="5" width="11.5703125" style="86"/>
  </cols>
  <sheetData>
    <row r="2" spans="1:6" x14ac:dyDescent="0.2">
      <c r="A2" t="s">
        <v>11</v>
      </c>
      <c r="B2" t="s">
        <v>350</v>
      </c>
      <c r="C2" t="s">
        <v>351</v>
      </c>
      <c r="D2" t="s">
        <v>352</v>
      </c>
      <c r="E2" s="86" t="s">
        <v>353</v>
      </c>
      <c r="F2" t="s">
        <v>330</v>
      </c>
    </row>
    <row r="3" spans="1:6" x14ac:dyDescent="0.2">
      <c r="A3" t="s">
        <v>354</v>
      </c>
      <c r="B3">
        <v>5627</v>
      </c>
      <c r="C3" t="s">
        <v>89</v>
      </c>
      <c r="D3">
        <v>100</v>
      </c>
      <c r="E3" s="86" t="s">
        <v>355</v>
      </c>
      <c r="F3">
        <v>100</v>
      </c>
    </row>
    <row r="4" spans="1:6" x14ac:dyDescent="0.2">
      <c r="A4" t="s">
        <v>145</v>
      </c>
      <c r="B4">
        <v>5886</v>
      </c>
      <c r="C4" t="s">
        <v>103</v>
      </c>
      <c r="D4">
        <v>49</v>
      </c>
      <c r="E4" s="86">
        <v>45174</v>
      </c>
      <c r="F4">
        <v>49</v>
      </c>
    </row>
    <row r="5" spans="1:6" x14ac:dyDescent="0.2">
      <c r="A5" t="s">
        <v>19</v>
      </c>
      <c r="B5">
        <v>5586</v>
      </c>
      <c r="C5" t="s">
        <v>19</v>
      </c>
      <c r="D5">
        <v>80</v>
      </c>
      <c r="E5" s="86">
        <v>45170</v>
      </c>
      <c r="F5">
        <v>80</v>
      </c>
    </row>
    <row r="6" spans="1:6" x14ac:dyDescent="0.2">
      <c r="A6" t="s">
        <v>356</v>
      </c>
      <c r="B6">
        <v>5586</v>
      </c>
      <c r="C6" t="s">
        <v>19</v>
      </c>
      <c r="D6">
        <v>70</v>
      </c>
      <c r="E6" s="86">
        <v>45184</v>
      </c>
      <c r="F6">
        <v>70</v>
      </c>
    </row>
    <row r="7" spans="1:6" x14ac:dyDescent="0.2">
      <c r="A7" t="s">
        <v>101</v>
      </c>
      <c r="B7">
        <v>5890</v>
      </c>
      <c r="C7" t="s">
        <v>101</v>
      </c>
      <c r="D7">
        <v>200</v>
      </c>
      <c r="E7" s="86">
        <v>45181</v>
      </c>
      <c r="F7">
        <v>200</v>
      </c>
    </row>
    <row r="8" spans="1:6" x14ac:dyDescent="0.2">
      <c r="A8" t="s">
        <v>85</v>
      </c>
      <c r="B8">
        <v>5892</v>
      </c>
      <c r="C8" t="s">
        <v>337</v>
      </c>
      <c r="D8">
        <v>100</v>
      </c>
      <c r="E8" s="86">
        <v>45200</v>
      </c>
      <c r="F8">
        <v>100</v>
      </c>
    </row>
    <row r="9" spans="1:6" x14ac:dyDescent="0.2">
      <c r="A9" t="s">
        <v>89</v>
      </c>
      <c r="B9">
        <v>5627</v>
      </c>
      <c r="C9" t="s">
        <v>89</v>
      </c>
      <c r="D9">
        <v>90</v>
      </c>
      <c r="E9" s="86">
        <v>45200</v>
      </c>
      <c r="F9">
        <v>90</v>
      </c>
    </row>
    <row r="10" spans="1:6" x14ac:dyDescent="0.2">
      <c r="A10" t="s">
        <v>102</v>
      </c>
      <c r="B10">
        <v>5591</v>
      </c>
      <c r="C10" t="s">
        <v>102</v>
      </c>
      <c r="D10">
        <v>78</v>
      </c>
      <c r="E10" s="86" t="s">
        <v>355</v>
      </c>
      <c r="F10">
        <v>78</v>
      </c>
    </row>
    <row r="11" spans="1:6" x14ac:dyDescent="0.2">
      <c r="A11" t="s">
        <v>113</v>
      </c>
      <c r="B11">
        <v>5409</v>
      </c>
      <c r="C11" t="s">
        <v>87</v>
      </c>
      <c r="D11">
        <v>-67</v>
      </c>
      <c r="F11">
        <v>-67</v>
      </c>
    </row>
    <row r="12" spans="1:6" x14ac:dyDescent="0.2">
      <c r="A12" t="s">
        <v>103</v>
      </c>
      <c r="B12">
        <v>5886</v>
      </c>
      <c r="C12" t="s">
        <v>103</v>
      </c>
      <c r="D12">
        <v>-19</v>
      </c>
      <c r="E12" s="86">
        <v>45163</v>
      </c>
      <c r="F12">
        <v>-19</v>
      </c>
    </row>
    <row r="13" spans="1:6" x14ac:dyDescent="0.2">
      <c r="A13" t="s">
        <v>19</v>
      </c>
      <c r="B13">
        <v>5586</v>
      </c>
      <c r="C13" t="s">
        <v>19</v>
      </c>
      <c r="D13">
        <v>-76</v>
      </c>
      <c r="E13" s="86">
        <v>45291</v>
      </c>
      <c r="F13">
        <v>-76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13"/>
  <sheetViews>
    <sheetView topLeftCell="A3" workbookViewId="0">
      <selection activeCell="A4" sqref="A4:A12"/>
    </sheetView>
  </sheetViews>
  <sheetFormatPr baseColWidth="10" defaultRowHeight="12.75" x14ac:dyDescent="0.2"/>
  <cols>
    <col min="1" max="1" width="21.42578125" customWidth="1"/>
  </cols>
  <sheetData>
    <row r="3" spans="1:1" x14ac:dyDescent="0.2">
      <c r="A3" s="53" t="s">
        <v>331</v>
      </c>
    </row>
    <row r="4" spans="1:1" x14ac:dyDescent="0.2">
      <c r="A4" s="54" t="s">
        <v>361</v>
      </c>
    </row>
    <row r="5" spans="1:1" x14ac:dyDescent="0.2">
      <c r="A5" s="54" t="s">
        <v>363</v>
      </c>
    </row>
    <row r="6" spans="1:1" x14ac:dyDescent="0.2">
      <c r="A6" s="54" t="s">
        <v>366</v>
      </c>
    </row>
    <row r="7" spans="1:1" x14ac:dyDescent="0.2">
      <c r="A7" s="54" t="s">
        <v>17</v>
      </c>
    </row>
    <row r="8" spans="1:1" x14ac:dyDescent="0.2">
      <c r="A8" s="54" t="s">
        <v>362</v>
      </c>
    </row>
    <row r="9" spans="1:1" x14ac:dyDescent="0.2">
      <c r="A9" s="54" t="s">
        <v>19</v>
      </c>
    </row>
    <row r="10" spans="1:1" x14ac:dyDescent="0.2">
      <c r="A10" s="54" t="s">
        <v>364</v>
      </c>
    </row>
    <row r="11" spans="1:1" x14ac:dyDescent="0.2">
      <c r="A11" s="54" t="s">
        <v>365</v>
      </c>
    </row>
    <row r="12" spans="1:1" x14ac:dyDescent="0.2">
      <c r="A12" s="54" t="s">
        <v>360</v>
      </c>
    </row>
    <row r="13" spans="1:1" x14ac:dyDescent="0.2">
      <c r="A13" s="54" t="s">
        <v>332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S339"/>
  <sheetViews>
    <sheetView tabSelected="1" topLeftCell="A303" zoomScaleNormal="100" zoomScaleSheetLayoutView="50" workbookViewId="0">
      <selection activeCell="X318" sqref="X317:X318"/>
    </sheetView>
  </sheetViews>
  <sheetFormatPr baseColWidth="10" defaultColWidth="11.42578125" defaultRowHeight="12.75" customHeight="1" x14ac:dyDescent="0.2"/>
  <cols>
    <col min="1" max="1" width="6.28515625" style="31" customWidth="1"/>
    <col min="2" max="2" width="8.7109375" style="31" customWidth="1"/>
    <col min="3" max="3" width="14.7109375" style="31" customWidth="1"/>
    <col min="4" max="4" width="16.7109375" style="31" customWidth="1"/>
    <col min="5" max="9" width="12.7109375" style="31" customWidth="1"/>
    <col min="10" max="10" width="12.7109375" style="32" customWidth="1"/>
    <col min="11" max="11" width="2.7109375" style="3" customWidth="1"/>
    <col min="12" max="13" width="11.7109375" style="3" hidden="1" customWidth="1"/>
    <col min="14" max="17" width="5.7109375" style="3" hidden="1" customWidth="1"/>
    <col min="18" max="18" width="27.7109375" style="3" hidden="1" customWidth="1"/>
    <col min="19" max="16384" width="11.42578125" style="31"/>
  </cols>
  <sheetData>
    <row r="1" spans="1:18" s="15" customFormat="1" ht="33" customHeight="1" x14ac:dyDescent="0.2">
      <c r="C1" s="98" t="s">
        <v>341</v>
      </c>
      <c r="D1" s="98"/>
      <c r="E1" s="99"/>
      <c r="F1" s="99"/>
      <c r="G1" s="99"/>
      <c r="H1" s="99"/>
      <c r="I1" s="99"/>
      <c r="J1" s="99"/>
      <c r="K1" s="1"/>
      <c r="L1" s="1"/>
      <c r="M1" s="1"/>
      <c r="N1" s="1"/>
      <c r="O1" s="1"/>
      <c r="P1" s="1"/>
      <c r="Q1" s="1"/>
      <c r="R1" s="51" t="s">
        <v>24</v>
      </c>
    </row>
    <row r="2" spans="1:18" s="18" customFormat="1" ht="24" customHeight="1" x14ac:dyDescent="0.2">
      <c r="A2" s="3"/>
      <c r="B2" s="17"/>
      <c r="C2" s="17"/>
      <c r="D2" s="17"/>
      <c r="J2" s="19"/>
      <c r="K2" s="3"/>
      <c r="L2" s="5" t="s">
        <v>368</v>
      </c>
      <c r="M2" s="5" t="s">
        <v>372</v>
      </c>
      <c r="N2" s="2"/>
      <c r="O2" s="3"/>
      <c r="P2" s="3"/>
      <c r="Q2" s="3"/>
      <c r="R2" s="50" t="s">
        <v>23</v>
      </c>
    </row>
    <row r="3" spans="1:18" s="18" customFormat="1" ht="12.75" customHeight="1" x14ac:dyDescent="0.2">
      <c r="A3" s="3"/>
      <c r="C3" s="61" t="s">
        <v>382</v>
      </c>
      <c r="D3" s="20"/>
      <c r="E3" s="56"/>
      <c r="F3" s="21"/>
      <c r="G3" s="21"/>
      <c r="H3" s="21"/>
      <c r="I3" s="21"/>
      <c r="J3" s="22"/>
      <c r="K3" s="3"/>
      <c r="L3" s="4">
        <v>1.5448500000000001</v>
      </c>
      <c r="M3" s="4">
        <v>3.0897000000000001</v>
      </c>
      <c r="N3" s="4"/>
      <c r="O3" s="3"/>
      <c r="P3" s="3"/>
      <c r="Q3" s="3"/>
      <c r="R3" s="50" t="s">
        <v>26</v>
      </c>
    </row>
    <row r="4" spans="1:18" s="18" customFormat="1" ht="12.75" customHeight="1" x14ac:dyDescent="0.2">
      <c r="A4" s="3"/>
      <c r="B4" s="23"/>
      <c r="C4" s="23"/>
      <c r="D4" s="23"/>
      <c r="J4" s="19"/>
      <c r="K4" s="3"/>
      <c r="L4" s="3"/>
      <c r="M4" s="3"/>
      <c r="N4" s="3"/>
      <c r="O4" s="3"/>
      <c r="P4" s="3"/>
      <c r="Q4" s="3"/>
      <c r="R4" s="50" t="s">
        <v>25</v>
      </c>
    </row>
    <row r="5" spans="1:18" s="24" customFormat="1" ht="44.25" customHeight="1" x14ac:dyDescent="0.2">
      <c r="B5" s="80" t="s">
        <v>329</v>
      </c>
      <c r="C5" s="80" t="s">
        <v>334</v>
      </c>
      <c r="D5" s="81" t="s">
        <v>10</v>
      </c>
      <c r="E5" s="80" t="s">
        <v>373</v>
      </c>
      <c r="F5" s="80" t="s">
        <v>5</v>
      </c>
      <c r="G5" s="80" t="s">
        <v>105</v>
      </c>
      <c r="H5" s="80" t="s">
        <v>345</v>
      </c>
      <c r="I5" s="80" t="s">
        <v>344</v>
      </c>
      <c r="J5" s="82" t="s">
        <v>346</v>
      </c>
      <c r="K5" s="2"/>
      <c r="L5" s="2"/>
      <c r="M5" s="2"/>
      <c r="N5" s="5" t="s">
        <v>4</v>
      </c>
      <c r="O5" s="5" t="s">
        <v>3</v>
      </c>
      <c r="P5" s="5" t="s">
        <v>2</v>
      </c>
      <c r="Q5" s="5" t="s">
        <v>1</v>
      </c>
      <c r="R5" s="1"/>
    </row>
    <row r="6" spans="1:18" s="15" customFormat="1" ht="12.75" customHeight="1" x14ac:dyDescent="0.2">
      <c r="A6" s="46"/>
      <c r="B6" s="14">
        <v>5566</v>
      </c>
      <c r="C6" s="13" t="s">
        <v>270</v>
      </c>
      <c r="D6" s="13" t="s">
        <v>17</v>
      </c>
      <c r="E6" s="57">
        <v>411</v>
      </c>
      <c r="F6" s="58">
        <v>1</v>
      </c>
      <c r="G6" s="58">
        <v>0</v>
      </c>
      <c r="H6" s="58">
        <v>240</v>
      </c>
      <c r="I6" s="58">
        <v>241</v>
      </c>
      <c r="J6" s="59">
        <v>58.63747</v>
      </c>
      <c r="K6" s="1"/>
      <c r="L6" s="1" t="s">
        <v>379</v>
      </c>
      <c r="M6" s="1"/>
      <c r="N6" s="1">
        <v>1</v>
      </c>
      <c r="O6" s="1">
        <v>0</v>
      </c>
      <c r="P6" s="1">
        <v>0</v>
      </c>
      <c r="Q6" s="1">
        <v>0</v>
      </c>
      <c r="R6" s="1"/>
    </row>
    <row r="7" spans="1:18" s="15" customFormat="1" ht="12.75" customHeight="1" x14ac:dyDescent="0.2">
      <c r="A7" s="46"/>
      <c r="B7" s="14">
        <v>5764</v>
      </c>
      <c r="C7" s="13" t="s">
        <v>66</v>
      </c>
      <c r="D7" s="13" t="s">
        <v>17</v>
      </c>
      <c r="E7" s="57">
        <v>4328</v>
      </c>
      <c r="F7" s="58">
        <v>20</v>
      </c>
      <c r="G7" s="58">
        <v>97</v>
      </c>
      <c r="H7" s="58">
        <v>240</v>
      </c>
      <c r="I7" s="58">
        <v>357</v>
      </c>
      <c r="J7" s="59">
        <v>8.2486099999999993</v>
      </c>
      <c r="K7" s="1"/>
      <c r="L7" s="1" t="s">
        <v>379</v>
      </c>
      <c r="M7" s="1"/>
      <c r="N7" s="1">
        <v>1</v>
      </c>
      <c r="O7" s="1">
        <v>0</v>
      </c>
      <c r="P7" s="1">
        <v>0</v>
      </c>
      <c r="Q7" s="1">
        <v>0</v>
      </c>
      <c r="R7" s="1"/>
    </row>
    <row r="8" spans="1:18" s="15" customFormat="1" ht="12.75" customHeight="1" x14ac:dyDescent="0.2">
      <c r="A8" s="46"/>
      <c r="B8" s="14">
        <v>5568</v>
      </c>
      <c r="C8" s="13" t="s">
        <v>75</v>
      </c>
      <c r="D8" s="13" t="s">
        <v>17</v>
      </c>
      <c r="E8" s="57">
        <v>5130</v>
      </c>
      <c r="F8" s="58">
        <v>168</v>
      </c>
      <c r="G8" s="58">
        <v>210</v>
      </c>
      <c r="H8" s="58"/>
      <c r="I8" s="58">
        <v>378</v>
      </c>
      <c r="J8" s="59">
        <v>7.3684200000000004</v>
      </c>
      <c r="K8" s="1"/>
      <c r="L8" s="1" t="s">
        <v>379</v>
      </c>
      <c r="M8" s="1"/>
      <c r="N8" s="1">
        <v>1</v>
      </c>
      <c r="O8" s="1">
        <v>0</v>
      </c>
      <c r="P8" s="1">
        <v>0</v>
      </c>
      <c r="Q8" s="1">
        <v>0</v>
      </c>
      <c r="R8" s="1"/>
    </row>
    <row r="9" spans="1:18" s="15" customFormat="1" ht="12.75" customHeight="1" x14ac:dyDescent="0.2">
      <c r="A9" s="46"/>
      <c r="B9" s="14">
        <v>5427</v>
      </c>
      <c r="C9" s="13" t="s">
        <v>191</v>
      </c>
      <c r="D9" s="13" t="s">
        <v>13</v>
      </c>
      <c r="E9" s="57">
        <v>919</v>
      </c>
      <c r="F9" s="58">
        <v>46</v>
      </c>
      <c r="G9" s="58">
        <v>20</v>
      </c>
      <c r="H9" s="58"/>
      <c r="I9" s="58">
        <v>66</v>
      </c>
      <c r="J9" s="59">
        <v>7.1817200000000003</v>
      </c>
      <c r="K9" s="1"/>
      <c r="L9" s="1" t="s">
        <v>379</v>
      </c>
      <c r="M9" s="1"/>
      <c r="N9" s="1">
        <v>1</v>
      </c>
      <c r="O9" s="1">
        <v>0</v>
      </c>
      <c r="P9" s="1">
        <v>0</v>
      </c>
      <c r="Q9" s="1">
        <v>0</v>
      </c>
      <c r="R9" s="1"/>
    </row>
    <row r="10" spans="1:18" s="15" customFormat="1" ht="12.75" customHeight="1" x14ac:dyDescent="0.2">
      <c r="A10" s="46"/>
      <c r="B10" s="14">
        <v>5744</v>
      </c>
      <c r="C10" s="13" t="s">
        <v>115</v>
      </c>
      <c r="D10" s="13" t="s">
        <v>17</v>
      </c>
      <c r="E10" s="57">
        <v>1209</v>
      </c>
      <c r="F10" s="58">
        <v>55</v>
      </c>
      <c r="G10" s="58">
        <v>24</v>
      </c>
      <c r="H10" s="58"/>
      <c r="I10" s="58">
        <v>79</v>
      </c>
      <c r="J10" s="59">
        <v>6.5343299999999997</v>
      </c>
      <c r="K10" s="1"/>
      <c r="L10" s="1" t="s">
        <v>379</v>
      </c>
      <c r="M10" s="1"/>
      <c r="N10" s="1">
        <v>1</v>
      </c>
      <c r="O10" s="1">
        <v>0</v>
      </c>
      <c r="P10" s="1">
        <v>0</v>
      </c>
      <c r="Q10" s="1">
        <v>0</v>
      </c>
      <c r="R10" s="1"/>
    </row>
    <row r="11" spans="1:18" s="15" customFormat="1" ht="12.75" customHeight="1" x14ac:dyDescent="0.2">
      <c r="A11" s="46"/>
      <c r="B11" s="14">
        <v>5405</v>
      </c>
      <c r="C11" s="13" t="s">
        <v>206</v>
      </c>
      <c r="D11" s="13" t="s">
        <v>12</v>
      </c>
      <c r="E11" s="57">
        <v>1525</v>
      </c>
      <c r="F11" s="58">
        <v>30</v>
      </c>
      <c r="G11" s="58">
        <v>54</v>
      </c>
      <c r="H11" s="58"/>
      <c r="I11" s="58">
        <v>84</v>
      </c>
      <c r="J11" s="59">
        <v>5.5082000000000004</v>
      </c>
      <c r="K11" s="1"/>
      <c r="L11" s="1" t="s">
        <v>379</v>
      </c>
      <c r="M11" s="1"/>
      <c r="N11" s="1">
        <v>1</v>
      </c>
      <c r="O11" s="1">
        <v>0</v>
      </c>
      <c r="P11" s="1">
        <v>0</v>
      </c>
      <c r="Q11" s="1">
        <v>0</v>
      </c>
      <c r="R11" s="1"/>
    </row>
    <row r="12" spans="1:18" s="15" customFormat="1" ht="12.75" customHeight="1" x14ac:dyDescent="0.2">
      <c r="A12" s="46"/>
      <c r="B12" s="14">
        <v>5407</v>
      </c>
      <c r="C12" s="13" t="s">
        <v>62</v>
      </c>
      <c r="D12" s="13" t="s">
        <v>12</v>
      </c>
      <c r="E12" s="57">
        <v>3685</v>
      </c>
      <c r="F12" s="58">
        <v>63</v>
      </c>
      <c r="G12" s="58">
        <v>133</v>
      </c>
      <c r="H12" s="58"/>
      <c r="I12" s="58">
        <v>196</v>
      </c>
      <c r="J12" s="59">
        <v>5.3188599999999999</v>
      </c>
      <c r="K12" s="1"/>
      <c r="L12" s="1" t="s">
        <v>379</v>
      </c>
      <c r="M12" s="1"/>
      <c r="N12" s="1">
        <v>1</v>
      </c>
      <c r="O12" s="1">
        <v>0</v>
      </c>
      <c r="P12" s="1">
        <v>0</v>
      </c>
      <c r="Q12" s="1">
        <v>0</v>
      </c>
      <c r="R12" s="1"/>
    </row>
    <row r="13" spans="1:18" s="15" customFormat="1" ht="12.75" customHeight="1" x14ac:dyDescent="0.2">
      <c r="A13" s="46"/>
      <c r="B13" s="14">
        <v>5402</v>
      </c>
      <c r="C13" s="13" t="s">
        <v>88</v>
      </c>
      <c r="D13" s="13" t="s">
        <v>12</v>
      </c>
      <c r="E13" s="57">
        <v>8806</v>
      </c>
      <c r="F13" s="58">
        <v>210</v>
      </c>
      <c r="G13" s="58">
        <v>258</v>
      </c>
      <c r="H13" s="58"/>
      <c r="I13" s="58">
        <v>468</v>
      </c>
      <c r="J13" s="59">
        <v>5.3145600000000002</v>
      </c>
      <c r="K13" s="1"/>
      <c r="L13" s="1" t="s">
        <v>379</v>
      </c>
      <c r="M13" s="1"/>
      <c r="N13" s="1">
        <v>1</v>
      </c>
      <c r="O13" s="1">
        <v>0</v>
      </c>
      <c r="P13" s="1">
        <v>0</v>
      </c>
      <c r="Q13" s="1">
        <v>0</v>
      </c>
      <c r="R13" s="1"/>
    </row>
    <row r="14" spans="1:18" s="15" customFormat="1" ht="12.75" customHeight="1" x14ac:dyDescent="0.2">
      <c r="A14" s="46"/>
      <c r="B14" s="14">
        <v>5484</v>
      </c>
      <c r="C14" s="13" t="s">
        <v>200</v>
      </c>
      <c r="D14" s="13" t="s">
        <v>13</v>
      </c>
      <c r="E14" s="57">
        <v>1064</v>
      </c>
      <c r="F14" s="58">
        <v>16</v>
      </c>
      <c r="G14" s="58">
        <v>39</v>
      </c>
      <c r="H14" s="58"/>
      <c r="I14" s="58">
        <v>55</v>
      </c>
      <c r="J14" s="59">
        <v>5.1691700000000003</v>
      </c>
      <c r="K14" s="1"/>
      <c r="L14" s="1" t="s">
        <v>379</v>
      </c>
      <c r="M14" s="1"/>
      <c r="N14" s="1">
        <v>1</v>
      </c>
      <c r="O14" s="1">
        <v>0</v>
      </c>
      <c r="P14" s="1">
        <v>0</v>
      </c>
      <c r="Q14" s="1">
        <v>0</v>
      </c>
      <c r="R14" s="1"/>
    </row>
    <row r="15" spans="1:18" s="15" customFormat="1" ht="12.75" customHeight="1" x14ac:dyDescent="0.2">
      <c r="A15" s="46"/>
      <c r="B15" s="14">
        <v>5675</v>
      </c>
      <c r="C15" s="13" t="s">
        <v>70</v>
      </c>
      <c r="D15" s="13" t="s">
        <v>15</v>
      </c>
      <c r="E15" s="57">
        <v>4734</v>
      </c>
      <c r="F15" s="58">
        <v>81</v>
      </c>
      <c r="G15" s="58">
        <v>116</v>
      </c>
      <c r="H15" s="58"/>
      <c r="I15" s="58">
        <v>197</v>
      </c>
      <c r="J15" s="59">
        <v>4.1613899999999999</v>
      </c>
      <c r="K15" s="1"/>
      <c r="L15" s="1" t="s">
        <v>379</v>
      </c>
      <c r="M15" s="1"/>
      <c r="N15" s="1">
        <v>1</v>
      </c>
      <c r="O15" s="1">
        <v>0</v>
      </c>
      <c r="P15" s="1">
        <v>0</v>
      </c>
      <c r="Q15" s="1">
        <v>0</v>
      </c>
      <c r="R15" s="1"/>
    </row>
    <row r="16" spans="1:18" s="15" customFormat="1" ht="12.75" customHeight="1" x14ac:dyDescent="0.2">
      <c r="A16" s="46"/>
      <c r="B16" s="14">
        <v>5862</v>
      </c>
      <c r="C16" s="13" t="s">
        <v>297</v>
      </c>
      <c r="D16" s="13" t="s">
        <v>14</v>
      </c>
      <c r="E16" s="57">
        <v>238</v>
      </c>
      <c r="F16" s="58">
        <v>0</v>
      </c>
      <c r="G16" s="58">
        <v>9</v>
      </c>
      <c r="H16" s="58"/>
      <c r="I16" s="58">
        <v>9</v>
      </c>
      <c r="J16" s="59">
        <v>3.7815099999999999</v>
      </c>
      <c r="K16" s="1"/>
      <c r="L16" s="1" t="s">
        <v>379</v>
      </c>
      <c r="M16" s="1"/>
      <c r="N16" s="1">
        <v>1</v>
      </c>
      <c r="O16" s="1">
        <v>0</v>
      </c>
      <c r="P16" s="1">
        <v>0</v>
      </c>
      <c r="Q16" s="1">
        <v>0</v>
      </c>
      <c r="R16" s="1"/>
    </row>
    <row r="17" spans="1:18" s="15" customFormat="1" ht="12.75" customHeight="1" x14ac:dyDescent="0.2">
      <c r="A17" s="46"/>
      <c r="B17" s="14">
        <v>5412</v>
      </c>
      <c r="C17" s="13" t="s">
        <v>272</v>
      </c>
      <c r="D17" s="13" t="s">
        <v>12</v>
      </c>
      <c r="E17" s="57">
        <v>949</v>
      </c>
      <c r="F17" s="58">
        <v>7</v>
      </c>
      <c r="G17" s="58">
        <v>28</v>
      </c>
      <c r="H17" s="58"/>
      <c r="I17" s="58">
        <v>35</v>
      </c>
      <c r="J17" s="59">
        <v>3.6880899999999999</v>
      </c>
      <c r="K17" s="1"/>
      <c r="L17" s="1" t="s">
        <v>379</v>
      </c>
      <c r="M17" s="1"/>
      <c r="N17" s="1">
        <v>1</v>
      </c>
      <c r="O17" s="1">
        <v>0</v>
      </c>
      <c r="P17" s="1">
        <v>0</v>
      </c>
      <c r="Q17" s="1">
        <v>0</v>
      </c>
      <c r="R17" s="1"/>
    </row>
    <row r="18" spans="1:18" s="15" customFormat="1" ht="12.75" customHeight="1" x14ac:dyDescent="0.2">
      <c r="A18" s="46"/>
      <c r="B18" s="14">
        <v>5886</v>
      </c>
      <c r="C18" s="13" t="s">
        <v>103</v>
      </c>
      <c r="D18" s="13" t="s">
        <v>21</v>
      </c>
      <c r="E18" s="57">
        <v>26964</v>
      </c>
      <c r="F18" s="58">
        <v>422</v>
      </c>
      <c r="G18" s="58">
        <v>531</v>
      </c>
      <c r="H18" s="58"/>
      <c r="I18" s="58">
        <v>953</v>
      </c>
      <c r="J18" s="59">
        <v>3.5343399999999998</v>
      </c>
      <c r="K18" s="1"/>
      <c r="L18" s="1" t="s">
        <v>379</v>
      </c>
      <c r="M18" s="1"/>
      <c r="N18" s="1">
        <v>1</v>
      </c>
      <c r="O18" s="1">
        <v>0</v>
      </c>
      <c r="P18" s="1">
        <v>0</v>
      </c>
      <c r="Q18" s="1">
        <v>0</v>
      </c>
      <c r="R18" s="1"/>
    </row>
    <row r="19" spans="1:18" s="15" customFormat="1" ht="12.75" customHeight="1" x14ac:dyDescent="0.2">
      <c r="A19" s="46"/>
      <c r="B19" s="14">
        <v>5414</v>
      </c>
      <c r="C19" s="13" t="s">
        <v>82</v>
      </c>
      <c r="D19" s="13" t="s">
        <v>12</v>
      </c>
      <c r="E19" s="57">
        <v>6039</v>
      </c>
      <c r="F19" s="58">
        <v>104</v>
      </c>
      <c r="G19" s="58">
        <v>107</v>
      </c>
      <c r="H19" s="58"/>
      <c r="I19" s="58">
        <v>211</v>
      </c>
      <c r="J19" s="59">
        <v>3.49396</v>
      </c>
      <c r="K19" s="1"/>
      <c r="L19" s="1" t="s">
        <v>379</v>
      </c>
      <c r="M19" s="1"/>
      <c r="N19" s="1">
        <v>1</v>
      </c>
      <c r="O19" s="1">
        <v>0</v>
      </c>
      <c r="P19" s="1">
        <v>0</v>
      </c>
      <c r="Q19" s="1">
        <v>0</v>
      </c>
      <c r="R19" s="1"/>
    </row>
    <row r="20" spans="1:18" s="15" customFormat="1" ht="12.75" customHeight="1" x14ac:dyDescent="0.2">
      <c r="A20" s="46"/>
      <c r="B20" s="14">
        <v>5688</v>
      </c>
      <c r="C20" s="13" t="s">
        <v>295</v>
      </c>
      <c r="D20" s="13" t="s">
        <v>15</v>
      </c>
      <c r="E20" s="57">
        <v>151</v>
      </c>
      <c r="F20" s="58">
        <v>0</v>
      </c>
      <c r="G20" s="58">
        <v>5</v>
      </c>
      <c r="H20" s="58"/>
      <c r="I20" s="58">
        <v>5</v>
      </c>
      <c r="J20" s="59">
        <v>3.3112599999999999</v>
      </c>
      <c r="K20" s="1"/>
      <c r="L20" s="1" t="s">
        <v>379</v>
      </c>
      <c r="M20" s="1"/>
      <c r="N20" s="1">
        <v>1</v>
      </c>
      <c r="O20" s="1">
        <v>0</v>
      </c>
      <c r="P20" s="1">
        <v>0</v>
      </c>
      <c r="Q20" s="1">
        <v>0</v>
      </c>
      <c r="R20" s="1"/>
    </row>
    <row r="21" spans="1:18" s="15" customFormat="1" ht="12.75" customHeight="1" x14ac:dyDescent="0.2">
      <c r="A21" s="46"/>
      <c r="B21" s="14">
        <v>5822</v>
      </c>
      <c r="C21" s="13" t="s">
        <v>94</v>
      </c>
      <c r="D21" s="13" t="s">
        <v>15</v>
      </c>
      <c r="E21" s="57">
        <v>10802</v>
      </c>
      <c r="F21" s="58">
        <v>167</v>
      </c>
      <c r="G21" s="58">
        <v>188</v>
      </c>
      <c r="H21" s="58"/>
      <c r="I21" s="58">
        <v>355</v>
      </c>
      <c r="J21" s="59">
        <v>3.2864300000000002</v>
      </c>
      <c r="K21" s="1"/>
      <c r="L21" s="1" t="s">
        <v>379</v>
      </c>
      <c r="M21" s="1"/>
      <c r="N21" s="1">
        <v>1</v>
      </c>
      <c r="O21" s="1">
        <v>0</v>
      </c>
      <c r="P21" s="1">
        <v>0</v>
      </c>
      <c r="Q21" s="1">
        <v>0</v>
      </c>
      <c r="R21" s="1"/>
    </row>
    <row r="22" spans="1:18" s="15" customFormat="1" ht="12.75" customHeight="1" x14ac:dyDescent="0.2">
      <c r="A22" s="46"/>
      <c r="B22" s="14">
        <v>5891</v>
      </c>
      <c r="C22" s="13" t="s">
        <v>310</v>
      </c>
      <c r="D22" s="13" t="s">
        <v>21</v>
      </c>
      <c r="E22" s="57">
        <v>1043</v>
      </c>
      <c r="F22" s="58">
        <v>4</v>
      </c>
      <c r="G22" s="58">
        <v>30</v>
      </c>
      <c r="H22" s="58"/>
      <c r="I22" s="58">
        <v>34</v>
      </c>
      <c r="J22" s="59">
        <v>3.25983</v>
      </c>
      <c r="K22" s="1"/>
      <c r="L22" s="1" t="s">
        <v>379</v>
      </c>
      <c r="M22" s="1"/>
      <c r="N22" s="1">
        <v>1</v>
      </c>
      <c r="O22" s="1">
        <v>0</v>
      </c>
      <c r="P22" s="1">
        <v>0</v>
      </c>
      <c r="Q22" s="1">
        <v>0</v>
      </c>
      <c r="R22" s="1"/>
    </row>
    <row r="23" spans="1:18" s="15" customFormat="1" ht="12.75" customHeight="1" x14ac:dyDescent="0.2">
      <c r="A23" s="46"/>
      <c r="B23" s="14">
        <v>5401</v>
      </c>
      <c r="C23" s="13" t="s">
        <v>12</v>
      </c>
      <c r="D23" s="13" t="s">
        <v>12</v>
      </c>
      <c r="E23" s="57">
        <v>11780</v>
      </c>
      <c r="F23" s="58">
        <v>215</v>
      </c>
      <c r="G23" s="58">
        <v>134</v>
      </c>
      <c r="H23" s="58"/>
      <c r="I23" s="58">
        <v>349</v>
      </c>
      <c r="J23" s="59">
        <v>2.96265</v>
      </c>
      <c r="K23" s="1"/>
      <c r="L23" s="1" t="s">
        <v>380</v>
      </c>
      <c r="M23" s="1"/>
      <c r="N23" s="1">
        <v>0</v>
      </c>
      <c r="O23" s="1">
        <v>1</v>
      </c>
      <c r="P23" s="1">
        <v>0</v>
      </c>
      <c r="Q23" s="1">
        <v>0</v>
      </c>
      <c r="R23" s="1"/>
    </row>
    <row r="24" spans="1:18" s="15" customFormat="1" ht="12.75" customHeight="1" x14ac:dyDescent="0.2">
      <c r="A24" s="46"/>
      <c r="B24" s="14">
        <v>5583</v>
      </c>
      <c r="C24" s="13" t="s">
        <v>90</v>
      </c>
      <c r="D24" s="13" t="s">
        <v>20</v>
      </c>
      <c r="E24" s="57">
        <v>10680</v>
      </c>
      <c r="F24" s="58">
        <v>246</v>
      </c>
      <c r="G24" s="58">
        <v>68</v>
      </c>
      <c r="H24" s="58"/>
      <c r="I24" s="58">
        <v>314</v>
      </c>
      <c r="J24" s="59">
        <v>2.94007</v>
      </c>
      <c r="K24" s="1"/>
      <c r="L24" s="1" t="s">
        <v>380</v>
      </c>
      <c r="M24" s="1"/>
      <c r="N24" s="1">
        <v>0</v>
      </c>
      <c r="O24" s="1">
        <v>1</v>
      </c>
      <c r="P24" s="1">
        <v>0</v>
      </c>
      <c r="Q24" s="1">
        <v>0</v>
      </c>
      <c r="R24" s="1"/>
    </row>
    <row r="25" spans="1:18" s="15" customFormat="1" ht="12.75" customHeight="1" x14ac:dyDescent="0.2">
      <c r="A25" s="46"/>
      <c r="B25" s="14">
        <v>5497</v>
      </c>
      <c r="C25" s="13" t="s">
        <v>266</v>
      </c>
      <c r="D25" s="13" t="s">
        <v>13</v>
      </c>
      <c r="E25" s="57">
        <v>930</v>
      </c>
      <c r="F25" s="58">
        <v>2</v>
      </c>
      <c r="G25" s="58">
        <v>25</v>
      </c>
      <c r="H25" s="58"/>
      <c r="I25" s="58">
        <v>27</v>
      </c>
      <c r="J25" s="59">
        <v>2.9032300000000002</v>
      </c>
      <c r="K25" s="1"/>
      <c r="L25" s="1" t="s">
        <v>380</v>
      </c>
      <c r="M25" s="1"/>
      <c r="N25" s="1">
        <v>0</v>
      </c>
      <c r="O25" s="1">
        <v>1</v>
      </c>
      <c r="P25" s="1">
        <v>0</v>
      </c>
      <c r="Q25" s="1">
        <v>0</v>
      </c>
      <c r="R25" s="1"/>
    </row>
    <row r="26" spans="1:18" s="15" customFormat="1" ht="12.75" customHeight="1" x14ac:dyDescent="0.2">
      <c r="A26" s="46"/>
      <c r="B26" s="14">
        <v>5908</v>
      </c>
      <c r="C26" s="13" t="s">
        <v>155</v>
      </c>
      <c r="D26" s="13" t="s">
        <v>17</v>
      </c>
      <c r="E26" s="57">
        <v>173</v>
      </c>
      <c r="F26" s="58">
        <v>0</v>
      </c>
      <c r="G26" s="58">
        <v>5</v>
      </c>
      <c r="H26" s="58"/>
      <c r="I26" s="58">
        <v>5</v>
      </c>
      <c r="J26" s="59">
        <v>2.8901699999999999</v>
      </c>
      <c r="K26" s="1"/>
      <c r="L26" s="1" t="s">
        <v>380</v>
      </c>
      <c r="M26" s="1"/>
      <c r="N26" s="1">
        <v>0</v>
      </c>
      <c r="O26" s="1">
        <v>1</v>
      </c>
      <c r="P26" s="1">
        <v>0</v>
      </c>
      <c r="Q26" s="1">
        <v>0</v>
      </c>
      <c r="R26" s="1"/>
    </row>
    <row r="27" spans="1:18" s="15" customFormat="1" ht="12.75" customHeight="1" x14ac:dyDescent="0.2">
      <c r="A27" s="46"/>
      <c r="B27" s="14">
        <v>5429</v>
      </c>
      <c r="C27" s="13" t="s">
        <v>225</v>
      </c>
      <c r="D27" s="13" t="s">
        <v>14</v>
      </c>
      <c r="E27" s="57">
        <v>555</v>
      </c>
      <c r="F27" s="58">
        <v>0</v>
      </c>
      <c r="G27" s="58">
        <v>16</v>
      </c>
      <c r="H27" s="58"/>
      <c r="I27" s="58">
        <v>16</v>
      </c>
      <c r="J27" s="59">
        <v>2.8828800000000001</v>
      </c>
      <c r="K27" s="1"/>
      <c r="L27" s="1" t="s">
        <v>380</v>
      </c>
      <c r="M27" s="1"/>
      <c r="N27" s="1">
        <v>0</v>
      </c>
      <c r="O27" s="1">
        <v>1</v>
      </c>
      <c r="P27" s="1">
        <v>0</v>
      </c>
      <c r="Q27" s="1">
        <v>0</v>
      </c>
      <c r="R27" s="1"/>
    </row>
    <row r="28" spans="1:18" s="15" customFormat="1" ht="12.75" customHeight="1" x14ac:dyDescent="0.2">
      <c r="A28" s="46"/>
      <c r="B28" s="14">
        <v>5678</v>
      </c>
      <c r="C28" s="13" t="s">
        <v>83</v>
      </c>
      <c r="D28" s="13" t="s">
        <v>15</v>
      </c>
      <c r="E28" s="57">
        <v>6651</v>
      </c>
      <c r="F28" s="58">
        <v>98</v>
      </c>
      <c r="G28" s="58">
        <v>85</v>
      </c>
      <c r="H28" s="58"/>
      <c r="I28" s="58">
        <v>183</v>
      </c>
      <c r="J28" s="59">
        <v>2.7514699999999999</v>
      </c>
      <c r="K28" s="1"/>
      <c r="L28" s="1" t="s">
        <v>380</v>
      </c>
      <c r="M28" s="1"/>
      <c r="N28" s="1">
        <v>0</v>
      </c>
      <c r="O28" s="1">
        <v>1</v>
      </c>
      <c r="P28" s="1">
        <v>0</v>
      </c>
      <c r="Q28" s="1">
        <v>0</v>
      </c>
      <c r="R28" s="1"/>
    </row>
    <row r="29" spans="1:18" s="15" customFormat="1" ht="12.75" customHeight="1" x14ac:dyDescent="0.2">
      <c r="A29" s="46"/>
      <c r="B29" s="14">
        <v>5403</v>
      </c>
      <c r="C29" s="13" t="s">
        <v>158</v>
      </c>
      <c r="D29" s="13" t="s">
        <v>12</v>
      </c>
      <c r="E29" s="57">
        <v>528</v>
      </c>
      <c r="F29" s="58">
        <v>0</v>
      </c>
      <c r="G29" s="58">
        <v>14</v>
      </c>
      <c r="H29" s="58"/>
      <c r="I29" s="58">
        <v>14</v>
      </c>
      <c r="J29" s="59">
        <v>2.6515200000000001</v>
      </c>
      <c r="K29" s="1"/>
      <c r="L29" s="1" t="s">
        <v>380</v>
      </c>
      <c r="M29" s="1"/>
      <c r="N29" s="1">
        <v>0</v>
      </c>
      <c r="O29" s="1">
        <v>1</v>
      </c>
      <c r="P29" s="1">
        <v>0</v>
      </c>
      <c r="Q29" s="1">
        <v>0</v>
      </c>
      <c r="R29" s="1"/>
    </row>
    <row r="30" spans="1:18" s="15" customFormat="1" ht="12.75" customHeight="1" x14ac:dyDescent="0.2">
      <c r="A30" s="46"/>
      <c r="B30" s="14">
        <v>5629</v>
      </c>
      <c r="C30" s="13" t="s">
        <v>162</v>
      </c>
      <c r="D30" s="13" t="s">
        <v>13</v>
      </c>
      <c r="E30" s="57">
        <v>228</v>
      </c>
      <c r="F30" s="58">
        <v>0</v>
      </c>
      <c r="G30" s="58">
        <v>6</v>
      </c>
      <c r="H30" s="58"/>
      <c r="I30" s="58">
        <v>6</v>
      </c>
      <c r="J30" s="59">
        <v>2.63158</v>
      </c>
      <c r="K30" s="1"/>
      <c r="L30" s="1" t="s">
        <v>380</v>
      </c>
      <c r="M30" s="1"/>
      <c r="N30" s="1">
        <v>0</v>
      </c>
      <c r="O30" s="1">
        <v>1</v>
      </c>
      <c r="P30" s="1">
        <v>0</v>
      </c>
      <c r="Q30" s="1">
        <v>0</v>
      </c>
      <c r="R30" s="1"/>
    </row>
    <row r="31" spans="1:18" s="15" customFormat="1" ht="12.75" customHeight="1" x14ac:dyDescent="0.2">
      <c r="A31" s="46"/>
      <c r="B31" s="14">
        <v>5871</v>
      </c>
      <c r="C31" s="13" t="s">
        <v>216</v>
      </c>
      <c r="D31" s="13" t="s">
        <v>17</v>
      </c>
      <c r="E31" s="57">
        <v>1538</v>
      </c>
      <c r="F31" s="58">
        <v>11</v>
      </c>
      <c r="G31" s="58">
        <v>29</v>
      </c>
      <c r="H31" s="58"/>
      <c r="I31" s="58">
        <v>40</v>
      </c>
      <c r="J31" s="59">
        <v>2.6007799999999999</v>
      </c>
      <c r="K31" s="1"/>
      <c r="L31" s="1" t="s">
        <v>380</v>
      </c>
      <c r="M31" s="1"/>
      <c r="N31" s="1">
        <v>0</v>
      </c>
      <c r="O31" s="1">
        <v>1</v>
      </c>
      <c r="P31" s="1">
        <v>0</v>
      </c>
      <c r="Q31" s="1">
        <v>0</v>
      </c>
      <c r="R31" s="1"/>
    </row>
    <row r="32" spans="1:18" s="15" customFormat="1" ht="12.75" customHeight="1" x14ac:dyDescent="0.2">
      <c r="A32" s="46"/>
      <c r="B32" s="14">
        <v>5757</v>
      </c>
      <c r="C32" s="13" t="s">
        <v>86</v>
      </c>
      <c r="D32" s="13" t="s">
        <v>17</v>
      </c>
      <c r="E32" s="57">
        <v>7962</v>
      </c>
      <c r="F32" s="58">
        <v>120</v>
      </c>
      <c r="G32" s="58">
        <v>79</v>
      </c>
      <c r="H32" s="58"/>
      <c r="I32" s="58">
        <v>199</v>
      </c>
      <c r="J32" s="59">
        <v>2.4993699999999999</v>
      </c>
      <c r="K32" s="1"/>
      <c r="L32" s="1" t="s">
        <v>380</v>
      </c>
      <c r="M32" s="1"/>
      <c r="N32" s="1">
        <v>0</v>
      </c>
      <c r="O32" s="1">
        <v>1</v>
      </c>
      <c r="P32" s="1">
        <v>0</v>
      </c>
      <c r="Q32" s="1">
        <v>0</v>
      </c>
      <c r="R32" s="1"/>
    </row>
    <row r="33" spans="1:18" s="15" customFormat="1" ht="12.75" customHeight="1" x14ac:dyDescent="0.2">
      <c r="A33" s="46"/>
      <c r="B33" s="14">
        <v>5938</v>
      </c>
      <c r="C33" s="13" t="s">
        <v>104</v>
      </c>
      <c r="D33" s="13" t="s">
        <v>17</v>
      </c>
      <c r="E33" s="57">
        <v>30332</v>
      </c>
      <c r="F33" s="58">
        <v>490</v>
      </c>
      <c r="G33" s="58">
        <v>267</v>
      </c>
      <c r="H33" s="58"/>
      <c r="I33" s="58">
        <v>757</v>
      </c>
      <c r="J33" s="59">
        <v>2.4957099999999999</v>
      </c>
      <c r="K33" s="1"/>
      <c r="L33" s="1" t="s">
        <v>380</v>
      </c>
      <c r="M33" s="1"/>
      <c r="N33" s="1">
        <v>0</v>
      </c>
      <c r="O33" s="1">
        <v>1</v>
      </c>
      <c r="P33" s="1">
        <v>0</v>
      </c>
      <c r="Q33" s="1">
        <v>0</v>
      </c>
      <c r="R33" s="1"/>
    </row>
    <row r="34" spans="1:18" s="15" customFormat="1" ht="12.75" customHeight="1" x14ac:dyDescent="0.2">
      <c r="A34" s="46"/>
      <c r="B34" s="14">
        <v>5890</v>
      </c>
      <c r="C34" s="13" t="s">
        <v>101</v>
      </c>
      <c r="D34" s="13" t="s">
        <v>21</v>
      </c>
      <c r="E34" s="57">
        <v>20146</v>
      </c>
      <c r="F34" s="58">
        <v>289</v>
      </c>
      <c r="G34" s="58">
        <v>188</v>
      </c>
      <c r="H34" s="58"/>
      <c r="I34" s="58">
        <v>477</v>
      </c>
      <c r="J34" s="59">
        <v>2.3677199999999998</v>
      </c>
      <c r="K34" s="1"/>
      <c r="L34" s="1" t="s">
        <v>380</v>
      </c>
      <c r="M34" s="1"/>
      <c r="N34" s="1">
        <v>0</v>
      </c>
      <c r="O34" s="1">
        <v>1</v>
      </c>
      <c r="P34" s="1">
        <v>0</v>
      </c>
      <c r="Q34" s="1">
        <v>0</v>
      </c>
      <c r="R34" s="1"/>
    </row>
    <row r="35" spans="1:18" s="15" customFormat="1" ht="12.75" customHeight="1" x14ac:dyDescent="0.2">
      <c r="A35" s="46"/>
      <c r="B35" s="14">
        <v>5627</v>
      </c>
      <c r="C35" s="13" t="s">
        <v>89</v>
      </c>
      <c r="D35" s="13" t="s">
        <v>20</v>
      </c>
      <c r="E35" s="57">
        <v>9771</v>
      </c>
      <c r="F35" s="58">
        <v>162</v>
      </c>
      <c r="G35" s="58">
        <v>51</v>
      </c>
      <c r="H35" s="58"/>
      <c r="I35" s="58">
        <v>213</v>
      </c>
      <c r="J35" s="59">
        <v>2.1799200000000001</v>
      </c>
      <c r="K35" s="1"/>
      <c r="L35" s="1" t="s">
        <v>380</v>
      </c>
      <c r="M35" s="1"/>
      <c r="N35" s="1">
        <v>0</v>
      </c>
      <c r="O35" s="1">
        <v>1</v>
      </c>
      <c r="P35" s="1">
        <v>0</v>
      </c>
      <c r="Q35" s="1">
        <v>0</v>
      </c>
      <c r="R35" s="1"/>
    </row>
    <row r="36" spans="1:18" s="15" customFormat="1" ht="12.75" customHeight="1" x14ac:dyDescent="0.2">
      <c r="A36" s="46"/>
      <c r="B36" s="14">
        <v>5922</v>
      </c>
      <c r="C36" s="13" t="s">
        <v>241</v>
      </c>
      <c r="D36" s="13" t="s">
        <v>17</v>
      </c>
      <c r="E36" s="57">
        <v>783</v>
      </c>
      <c r="F36" s="58">
        <v>13</v>
      </c>
      <c r="G36" s="58">
        <v>4</v>
      </c>
      <c r="H36" s="58"/>
      <c r="I36" s="58">
        <v>17</v>
      </c>
      <c r="J36" s="59">
        <v>2.1711399999999998</v>
      </c>
      <c r="K36" s="1"/>
      <c r="L36" s="1" t="s">
        <v>380</v>
      </c>
      <c r="M36" s="1"/>
      <c r="N36" s="1">
        <v>0</v>
      </c>
      <c r="O36" s="1">
        <v>1</v>
      </c>
      <c r="P36" s="1">
        <v>0</v>
      </c>
      <c r="Q36" s="1">
        <v>0</v>
      </c>
      <c r="R36" s="1"/>
    </row>
    <row r="37" spans="1:18" s="15" customFormat="1" ht="12.75" customHeight="1" x14ac:dyDescent="0.2">
      <c r="A37" s="46"/>
      <c r="B37" s="14">
        <v>5589</v>
      </c>
      <c r="C37" s="13" t="s">
        <v>97</v>
      </c>
      <c r="D37" s="13" t="s">
        <v>20</v>
      </c>
      <c r="E37" s="57">
        <v>12766</v>
      </c>
      <c r="F37" s="58">
        <v>174</v>
      </c>
      <c r="G37" s="58">
        <v>102</v>
      </c>
      <c r="H37" s="58"/>
      <c r="I37" s="58">
        <v>276</v>
      </c>
      <c r="J37" s="59">
        <v>2.1619899999999999</v>
      </c>
      <c r="K37" s="1"/>
      <c r="L37" s="1" t="s">
        <v>380</v>
      </c>
      <c r="M37" s="1"/>
      <c r="N37" s="1">
        <v>0</v>
      </c>
      <c r="O37" s="1">
        <v>1</v>
      </c>
      <c r="P37" s="1">
        <v>0</v>
      </c>
      <c r="Q37" s="1">
        <v>0</v>
      </c>
      <c r="R37" s="1"/>
    </row>
    <row r="38" spans="1:18" s="15" customFormat="1" ht="12.75" customHeight="1" x14ac:dyDescent="0.2">
      <c r="A38" s="46"/>
      <c r="B38" s="14">
        <v>5933</v>
      </c>
      <c r="C38" s="13" t="s">
        <v>305</v>
      </c>
      <c r="D38" s="13" t="s">
        <v>17</v>
      </c>
      <c r="E38" s="57">
        <v>706</v>
      </c>
      <c r="F38" s="58">
        <v>2</v>
      </c>
      <c r="G38" s="58">
        <v>13</v>
      </c>
      <c r="H38" s="58"/>
      <c r="I38" s="58">
        <v>15</v>
      </c>
      <c r="J38" s="59">
        <v>2.1246499999999999</v>
      </c>
      <c r="K38" s="1"/>
      <c r="L38" s="1" t="s">
        <v>380</v>
      </c>
      <c r="M38" s="1"/>
      <c r="N38" s="1">
        <v>0</v>
      </c>
      <c r="O38" s="1">
        <v>1</v>
      </c>
      <c r="P38" s="1">
        <v>0</v>
      </c>
      <c r="Q38" s="1">
        <v>0</v>
      </c>
      <c r="R38" s="1"/>
    </row>
    <row r="39" spans="1:18" s="15" customFormat="1" ht="12.75" customHeight="1" x14ac:dyDescent="0.2">
      <c r="A39" s="46"/>
      <c r="B39" s="14">
        <v>5919</v>
      </c>
      <c r="C39" s="13" t="s">
        <v>233</v>
      </c>
      <c r="D39" s="13" t="s">
        <v>17</v>
      </c>
      <c r="E39" s="57">
        <v>725</v>
      </c>
      <c r="F39" s="58">
        <v>0</v>
      </c>
      <c r="G39" s="58">
        <v>15</v>
      </c>
      <c r="H39" s="58"/>
      <c r="I39" s="58">
        <v>15</v>
      </c>
      <c r="J39" s="59">
        <v>2.0689700000000002</v>
      </c>
      <c r="K39" s="1"/>
      <c r="L39" s="1" t="s">
        <v>380</v>
      </c>
      <c r="M39" s="1"/>
      <c r="N39" s="1">
        <v>0</v>
      </c>
      <c r="O39" s="1">
        <v>1</v>
      </c>
      <c r="P39" s="1">
        <v>0</v>
      </c>
      <c r="Q39" s="1">
        <v>0</v>
      </c>
      <c r="R39" s="1"/>
    </row>
    <row r="40" spans="1:18" s="15" customFormat="1" ht="12.75" customHeight="1" x14ac:dyDescent="0.2">
      <c r="A40" s="46"/>
      <c r="B40" s="14">
        <v>5451</v>
      </c>
      <c r="C40" s="13" t="s">
        <v>73</v>
      </c>
      <c r="D40" s="13" t="s">
        <v>15</v>
      </c>
      <c r="E40" s="57">
        <v>4895</v>
      </c>
      <c r="F40" s="58">
        <v>25</v>
      </c>
      <c r="G40" s="58">
        <v>75</v>
      </c>
      <c r="H40" s="58"/>
      <c r="I40" s="58">
        <v>100</v>
      </c>
      <c r="J40" s="59">
        <v>2.0428999999999999</v>
      </c>
      <c r="K40" s="1"/>
      <c r="L40" s="1" t="s">
        <v>380</v>
      </c>
      <c r="M40" s="1"/>
      <c r="N40" s="1">
        <v>0</v>
      </c>
      <c r="O40" s="1">
        <v>1</v>
      </c>
      <c r="P40" s="1">
        <v>0</v>
      </c>
      <c r="Q40" s="1">
        <v>0</v>
      </c>
      <c r="R40" s="1"/>
    </row>
    <row r="41" spans="1:18" s="15" customFormat="1" ht="12.75" customHeight="1" x14ac:dyDescent="0.2">
      <c r="A41" s="46"/>
      <c r="B41" s="14">
        <v>5590</v>
      </c>
      <c r="C41" s="13" t="s">
        <v>100</v>
      </c>
      <c r="D41" s="13" t="s">
        <v>18</v>
      </c>
      <c r="E41" s="57">
        <v>19545</v>
      </c>
      <c r="F41" s="58">
        <v>227</v>
      </c>
      <c r="G41" s="58">
        <v>166</v>
      </c>
      <c r="H41" s="58"/>
      <c r="I41" s="58">
        <v>393</v>
      </c>
      <c r="J41" s="59">
        <v>2.0107400000000002</v>
      </c>
      <c r="K41" s="1"/>
      <c r="L41" s="1" t="s">
        <v>380</v>
      </c>
      <c r="M41" s="1"/>
      <c r="N41" s="1">
        <v>0</v>
      </c>
      <c r="O41" s="1">
        <v>1</v>
      </c>
      <c r="P41" s="1">
        <v>0</v>
      </c>
      <c r="Q41" s="1">
        <v>0</v>
      </c>
      <c r="R41" s="1"/>
    </row>
    <row r="42" spans="1:18" s="15" customFormat="1" ht="12.75" customHeight="1" x14ac:dyDescent="0.2">
      <c r="A42" s="46"/>
      <c r="B42" s="14">
        <v>5635</v>
      </c>
      <c r="C42" s="13" t="s">
        <v>98</v>
      </c>
      <c r="D42" s="13" t="s">
        <v>20</v>
      </c>
      <c r="E42" s="57">
        <v>13391</v>
      </c>
      <c r="F42" s="58">
        <v>183</v>
      </c>
      <c r="G42" s="58">
        <v>79</v>
      </c>
      <c r="H42" s="58"/>
      <c r="I42" s="58">
        <v>262</v>
      </c>
      <c r="J42" s="59">
        <v>1.9565399999999999</v>
      </c>
      <c r="K42" s="1"/>
      <c r="L42" s="1" t="s">
        <v>380</v>
      </c>
      <c r="M42" s="1"/>
      <c r="N42" s="1">
        <v>0</v>
      </c>
      <c r="O42" s="1">
        <v>1</v>
      </c>
      <c r="P42" s="1">
        <v>0</v>
      </c>
      <c r="Q42" s="1">
        <v>0</v>
      </c>
      <c r="R42" s="1"/>
    </row>
    <row r="43" spans="1:18" s="15" customFormat="1" ht="12.75" customHeight="1" x14ac:dyDescent="0.2">
      <c r="A43" s="46"/>
      <c r="B43" s="14">
        <v>5884</v>
      </c>
      <c r="C43" s="13" t="s">
        <v>57</v>
      </c>
      <c r="D43" s="13" t="s">
        <v>21</v>
      </c>
      <c r="E43" s="57">
        <v>3389</v>
      </c>
      <c r="F43" s="58">
        <v>33</v>
      </c>
      <c r="G43" s="58">
        <v>32</v>
      </c>
      <c r="H43" s="58"/>
      <c r="I43" s="58">
        <v>65</v>
      </c>
      <c r="J43" s="59">
        <v>1.91797</v>
      </c>
      <c r="K43" s="1"/>
      <c r="L43" s="1" t="s">
        <v>380</v>
      </c>
      <c r="M43" s="1"/>
      <c r="N43" s="1">
        <v>0</v>
      </c>
      <c r="O43" s="1">
        <v>1</v>
      </c>
      <c r="P43" s="1">
        <v>0</v>
      </c>
      <c r="Q43" s="1">
        <v>0</v>
      </c>
      <c r="R43" s="1"/>
    </row>
    <row r="44" spans="1:18" s="15" customFormat="1" ht="12.75" customHeight="1" x14ac:dyDescent="0.2">
      <c r="A44" s="46"/>
      <c r="B44" s="14">
        <v>5413</v>
      </c>
      <c r="C44" s="13" t="s">
        <v>274</v>
      </c>
      <c r="D44" s="13" t="s">
        <v>12</v>
      </c>
      <c r="E44" s="57">
        <v>1996</v>
      </c>
      <c r="F44" s="58">
        <v>10</v>
      </c>
      <c r="G44" s="58">
        <v>27</v>
      </c>
      <c r="H44" s="58"/>
      <c r="I44" s="58">
        <v>37</v>
      </c>
      <c r="J44" s="59">
        <v>1.85371</v>
      </c>
      <c r="K44" s="1"/>
      <c r="L44" s="1" t="s">
        <v>380</v>
      </c>
      <c r="M44" s="1"/>
      <c r="N44" s="1">
        <v>0</v>
      </c>
      <c r="O44" s="1">
        <v>1</v>
      </c>
      <c r="P44" s="1">
        <v>0</v>
      </c>
      <c r="Q44" s="1">
        <v>0</v>
      </c>
      <c r="R44" s="1"/>
    </row>
    <row r="45" spans="1:18" s="15" customFormat="1" ht="12.75" customHeight="1" x14ac:dyDescent="0.2">
      <c r="A45" s="46"/>
      <c r="B45" s="14">
        <v>5872</v>
      </c>
      <c r="C45" s="13" t="s">
        <v>72</v>
      </c>
      <c r="D45" s="13" t="s">
        <v>17</v>
      </c>
      <c r="E45" s="57">
        <v>4760</v>
      </c>
      <c r="F45" s="58">
        <v>17</v>
      </c>
      <c r="G45" s="58">
        <v>71</v>
      </c>
      <c r="H45" s="58"/>
      <c r="I45" s="58">
        <v>88</v>
      </c>
      <c r="J45" s="59">
        <v>1.84874</v>
      </c>
      <c r="K45" s="1"/>
      <c r="L45" s="1" t="s">
        <v>380</v>
      </c>
      <c r="M45" s="1"/>
      <c r="N45" s="1">
        <v>0</v>
      </c>
      <c r="O45" s="1">
        <v>1</v>
      </c>
      <c r="P45" s="1">
        <v>0</v>
      </c>
      <c r="Q45" s="1">
        <v>0</v>
      </c>
      <c r="R45" s="1"/>
    </row>
    <row r="46" spans="1:18" s="15" customFormat="1" ht="12.75" customHeight="1" x14ac:dyDescent="0.2">
      <c r="A46" s="46"/>
      <c r="B46" s="14">
        <v>5892</v>
      </c>
      <c r="C46" s="13" t="s">
        <v>337</v>
      </c>
      <c r="D46" s="13" t="s">
        <v>21</v>
      </c>
      <c r="E46" s="57">
        <v>12463</v>
      </c>
      <c r="F46" s="58">
        <v>76</v>
      </c>
      <c r="G46" s="58">
        <v>138</v>
      </c>
      <c r="H46" s="58"/>
      <c r="I46" s="58">
        <v>214</v>
      </c>
      <c r="J46" s="59">
        <v>1.7170799999999999</v>
      </c>
      <c r="K46" s="1"/>
      <c r="L46" s="1" t="s">
        <v>380</v>
      </c>
      <c r="M46" s="1"/>
      <c r="N46" s="1">
        <v>0</v>
      </c>
      <c r="O46" s="1">
        <v>1</v>
      </c>
      <c r="P46" s="1">
        <v>0</v>
      </c>
      <c r="Q46" s="1">
        <v>0</v>
      </c>
      <c r="R46" s="1"/>
    </row>
    <row r="47" spans="1:18" s="15" customFormat="1" ht="12.75" customHeight="1" x14ac:dyDescent="0.2">
      <c r="A47" s="46"/>
      <c r="B47" s="14">
        <v>5424</v>
      </c>
      <c r="C47" s="13" t="s">
        <v>123</v>
      </c>
      <c r="D47" s="13" t="s">
        <v>13</v>
      </c>
      <c r="E47" s="57">
        <v>303</v>
      </c>
      <c r="F47" s="58">
        <v>0</v>
      </c>
      <c r="G47" s="58">
        <v>5</v>
      </c>
      <c r="H47" s="58"/>
      <c r="I47" s="58">
        <v>5</v>
      </c>
      <c r="J47" s="59">
        <v>1.6501699999999999</v>
      </c>
      <c r="K47" s="1"/>
      <c r="L47" s="1" t="s">
        <v>380</v>
      </c>
      <c r="M47" s="1"/>
      <c r="N47" s="1">
        <v>0</v>
      </c>
      <c r="O47" s="1">
        <v>1</v>
      </c>
      <c r="P47" s="1">
        <v>0</v>
      </c>
      <c r="Q47" s="1">
        <v>0</v>
      </c>
      <c r="R47" s="1"/>
    </row>
    <row r="48" spans="1:18" s="15" customFormat="1" ht="12.75" customHeight="1" x14ac:dyDescent="0.2">
      <c r="A48" s="46"/>
      <c r="B48" s="14">
        <v>5591</v>
      </c>
      <c r="C48" s="13" t="s">
        <v>102</v>
      </c>
      <c r="D48" s="13" t="s">
        <v>20</v>
      </c>
      <c r="E48" s="57">
        <v>21568</v>
      </c>
      <c r="F48" s="58">
        <v>223</v>
      </c>
      <c r="G48" s="58">
        <v>127</v>
      </c>
      <c r="H48" s="58"/>
      <c r="I48" s="58">
        <v>350</v>
      </c>
      <c r="J48" s="59">
        <v>1.62277</v>
      </c>
      <c r="K48" s="1"/>
      <c r="L48" s="1" t="s">
        <v>380</v>
      </c>
      <c r="M48" s="1"/>
      <c r="N48" s="1">
        <v>0</v>
      </c>
      <c r="O48" s="1">
        <v>1</v>
      </c>
      <c r="P48" s="1">
        <v>0</v>
      </c>
      <c r="Q48" s="1">
        <v>0</v>
      </c>
      <c r="R48" s="1"/>
    </row>
    <row r="49" spans="1:18" s="15" customFormat="1" ht="12.75" customHeight="1" x14ac:dyDescent="0.2">
      <c r="A49" s="46"/>
      <c r="B49" s="14">
        <v>5650</v>
      </c>
      <c r="C49" s="13" t="s">
        <v>309</v>
      </c>
      <c r="D49" s="13" t="s">
        <v>13</v>
      </c>
      <c r="E49" s="57">
        <v>185</v>
      </c>
      <c r="F49" s="58">
        <v>0</v>
      </c>
      <c r="G49" s="58">
        <v>3</v>
      </c>
      <c r="H49" s="58"/>
      <c r="I49" s="58">
        <v>3</v>
      </c>
      <c r="J49" s="59">
        <v>1.6216200000000001</v>
      </c>
      <c r="K49" s="1"/>
      <c r="L49" s="1" t="s">
        <v>380</v>
      </c>
      <c r="M49" s="1"/>
      <c r="N49" s="1">
        <v>0</v>
      </c>
      <c r="O49" s="1">
        <v>1</v>
      </c>
      <c r="P49" s="1">
        <v>0</v>
      </c>
      <c r="Q49" s="1">
        <v>0</v>
      </c>
      <c r="R49" s="1"/>
    </row>
    <row r="50" spans="1:18" s="15" customFormat="1" ht="12.75" customHeight="1" x14ac:dyDescent="0.2">
      <c r="A50" s="46"/>
      <c r="B50" s="14">
        <v>5586</v>
      </c>
      <c r="C50" s="13" t="s">
        <v>19</v>
      </c>
      <c r="D50" s="13" t="s">
        <v>19</v>
      </c>
      <c r="E50" s="57">
        <v>145037</v>
      </c>
      <c r="F50" s="58">
        <v>1533</v>
      </c>
      <c r="G50" s="58">
        <v>799</v>
      </c>
      <c r="H50" s="58"/>
      <c r="I50" s="58">
        <v>2332</v>
      </c>
      <c r="J50" s="59">
        <v>1.6078699999999999</v>
      </c>
      <c r="K50" s="1"/>
      <c r="L50" s="1" t="s">
        <v>380</v>
      </c>
      <c r="M50" s="1"/>
      <c r="N50" s="1">
        <v>0</v>
      </c>
      <c r="O50" s="1">
        <v>1</v>
      </c>
      <c r="P50" s="1">
        <v>0</v>
      </c>
      <c r="Q50" s="1">
        <v>0</v>
      </c>
      <c r="R50" s="1"/>
    </row>
    <row r="51" spans="1:18" s="15" customFormat="1" ht="12.75" customHeight="1" x14ac:dyDescent="0.2">
      <c r="A51" s="46"/>
      <c r="B51" s="14">
        <v>5761</v>
      </c>
      <c r="C51" s="13" t="s">
        <v>275</v>
      </c>
      <c r="D51" s="13" t="s">
        <v>17</v>
      </c>
      <c r="E51" s="57">
        <v>560</v>
      </c>
      <c r="F51" s="58">
        <v>3</v>
      </c>
      <c r="G51" s="58">
        <v>6</v>
      </c>
      <c r="H51" s="58"/>
      <c r="I51" s="58">
        <v>9</v>
      </c>
      <c r="J51" s="59">
        <v>1.60714</v>
      </c>
      <c r="K51" s="1"/>
      <c r="L51" s="1" t="s">
        <v>380</v>
      </c>
      <c r="M51" s="1"/>
      <c r="N51" s="1">
        <v>0</v>
      </c>
      <c r="O51" s="1">
        <v>1</v>
      </c>
      <c r="P51" s="1">
        <v>0</v>
      </c>
      <c r="Q51" s="1">
        <v>0</v>
      </c>
      <c r="R51" s="1"/>
    </row>
    <row r="52" spans="1:18" s="15" customFormat="1" ht="12.75" customHeight="1" x14ac:dyDescent="0.2">
      <c r="A52" s="46"/>
      <c r="B52" s="14">
        <v>5623</v>
      </c>
      <c r="C52" s="13" t="s">
        <v>139</v>
      </c>
      <c r="D52" s="13" t="s">
        <v>13</v>
      </c>
      <c r="E52" s="57">
        <v>686</v>
      </c>
      <c r="F52" s="58">
        <v>0</v>
      </c>
      <c r="G52" s="58">
        <v>11</v>
      </c>
      <c r="H52" s="58"/>
      <c r="I52" s="58">
        <v>11</v>
      </c>
      <c r="J52" s="59">
        <v>1.6034999999999999</v>
      </c>
      <c r="K52" s="1"/>
      <c r="L52" s="1" t="s">
        <v>380</v>
      </c>
      <c r="M52" s="1"/>
      <c r="N52" s="1">
        <v>0</v>
      </c>
      <c r="O52" s="1">
        <v>1</v>
      </c>
      <c r="P52" s="1">
        <v>0</v>
      </c>
      <c r="Q52" s="1">
        <v>0</v>
      </c>
      <c r="R52" s="1"/>
    </row>
    <row r="53" spans="1:18" s="15" customFormat="1" ht="12.75" customHeight="1" x14ac:dyDescent="0.2">
      <c r="A53" s="46"/>
      <c r="B53" s="14">
        <v>5792</v>
      </c>
      <c r="C53" s="13" t="s">
        <v>245</v>
      </c>
      <c r="D53" s="13" t="s">
        <v>18</v>
      </c>
      <c r="E53" s="57">
        <v>653</v>
      </c>
      <c r="F53" s="58">
        <v>3</v>
      </c>
      <c r="G53" s="58">
        <v>7</v>
      </c>
      <c r="H53" s="58"/>
      <c r="I53" s="58">
        <v>10</v>
      </c>
      <c r="J53" s="59">
        <v>1.53139</v>
      </c>
      <c r="K53" s="1"/>
      <c r="L53" s="1" t="s">
        <v>381</v>
      </c>
      <c r="M53" s="1"/>
      <c r="N53" s="1">
        <v>0</v>
      </c>
      <c r="O53" s="1">
        <v>0</v>
      </c>
      <c r="P53" s="1">
        <v>1</v>
      </c>
      <c r="Q53" s="1">
        <v>0</v>
      </c>
      <c r="R53" s="1"/>
    </row>
    <row r="54" spans="1:18" s="15" customFormat="1" ht="12.75" customHeight="1" x14ac:dyDescent="0.2">
      <c r="A54" s="46"/>
      <c r="B54" s="14">
        <v>5721</v>
      </c>
      <c r="C54" s="13" t="s">
        <v>99</v>
      </c>
      <c r="D54" s="13" t="s">
        <v>14</v>
      </c>
      <c r="E54" s="57">
        <v>13968</v>
      </c>
      <c r="F54" s="58">
        <v>105</v>
      </c>
      <c r="G54" s="58">
        <v>102</v>
      </c>
      <c r="H54" s="58"/>
      <c r="I54" s="58">
        <v>207</v>
      </c>
      <c r="J54" s="59">
        <v>1.4819599999999999</v>
      </c>
      <c r="K54" s="1"/>
      <c r="L54" s="1" t="s">
        <v>381</v>
      </c>
      <c r="M54" s="1"/>
      <c r="N54" s="1">
        <v>0</v>
      </c>
      <c r="O54" s="1">
        <v>0</v>
      </c>
      <c r="P54" s="1">
        <v>1</v>
      </c>
      <c r="Q54" s="1">
        <v>0</v>
      </c>
      <c r="R54" s="1"/>
    </row>
    <row r="55" spans="1:18" s="15" customFormat="1" ht="12.75" customHeight="1" x14ac:dyDescent="0.2">
      <c r="A55" s="46"/>
      <c r="B55" s="14">
        <v>5425</v>
      </c>
      <c r="C55" s="13" t="s">
        <v>125</v>
      </c>
      <c r="D55" s="13" t="s">
        <v>13</v>
      </c>
      <c r="E55" s="57">
        <v>1680</v>
      </c>
      <c r="F55" s="58">
        <v>1</v>
      </c>
      <c r="G55" s="58">
        <v>23</v>
      </c>
      <c r="H55" s="58"/>
      <c r="I55" s="58">
        <v>24</v>
      </c>
      <c r="J55" s="59">
        <v>1.4285699999999999</v>
      </c>
      <c r="K55" s="1"/>
      <c r="L55" s="1" t="s">
        <v>381</v>
      </c>
      <c r="M55" s="1"/>
      <c r="N55" s="1">
        <v>0</v>
      </c>
      <c r="O55" s="1">
        <v>0</v>
      </c>
      <c r="P55" s="1">
        <v>1</v>
      </c>
      <c r="Q55" s="1">
        <v>0</v>
      </c>
      <c r="R55" s="1"/>
    </row>
    <row r="56" spans="1:18" s="15" customFormat="1" ht="12.75" customHeight="1" x14ac:dyDescent="0.2">
      <c r="A56" s="46"/>
      <c r="B56" s="14">
        <v>5805</v>
      </c>
      <c r="C56" s="13" t="s">
        <v>79</v>
      </c>
      <c r="D56" s="13" t="s">
        <v>18</v>
      </c>
      <c r="E56" s="57">
        <v>6345</v>
      </c>
      <c r="F56" s="58">
        <v>32</v>
      </c>
      <c r="G56" s="58">
        <v>56</v>
      </c>
      <c r="H56" s="58"/>
      <c r="I56" s="58">
        <v>88</v>
      </c>
      <c r="J56" s="59">
        <v>1.3869199999999999</v>
      </c>
      <c r="K56" s="1"/>
      <c r="L56" s="1" t="s">
        <v>381</v>
      </c>
      <c r="M56" s="1"/>
      <c r="N56" s="1">
        <v>0</v>
      </c>
      <c r="O56" s="1">
        <v>0</v>
      </c>
      <c r="P56" s="1">
        <v>1</v>
      </c>
      <c r="Q56" s="1">
        <v>0</v>
      </c>
      <c r="R56" s="1"/>
    </row>
    <row r="57" spans="1:18" s="15" customFormat="1" ht="12.75" customHeight="1" x14ac:dyDescent="0.2">
      <c r="A57" s="46"/>
      <c r="B57" s="14">
        <v>5584</v>
      </c>
      <c r="C57" s="13" t="s">
        <v>92</v>
      </c>
      <c r="D57" s="13" t="s">
        <v>19</v>
      </c>
      <c r="E57" s="57">
        <v>9905</v>
      </c>
      <c r="F57" s="58">
        <v>82</v>
      </c>
      <c r="G57" s="58">
        <v>55</v>
      </c>
      <c r="H57" s="58"/>
      <c r="I57" s="58">
        <v>137</v>
      </c>
      <c r="J57" s="59">
        <v>1.38314</v>
      </c>
      <c r="K57" s="1"/>
      <c r="L57" s="1" t="s">
        <v>381</v>
      </c>
      <c r="M57" s="1"/>
      <c r="N57" s="1">
        <v>0</v>
      </c>
      <c r="O57" s="1">
        <v>0</v>
      </c>
      <c r="P57" s="1">
        <v>1</v>
      </c>
      <c r="Q57" s="1">
        <v>0</v>
      </c>
      <c r="R57" s="1"/>
    </row>
    <row r="58" spans="1:18" s="15" customFormat="1" ht="12.75" customHeight="1" x14ac:dyDescent="0.2">
      <c r="A58" s="46"/>
      <c r="B58" s="14">
        <v>5409</v>
      </c>
      <c r="C58" s="13" t="s">
        <v>87</v>
      </c>
      <c r="D58" s="13" t="s">
        <v>12</v>
      </c>
      <c r="E58" s="57">
        <v>8222</v>
      </c>
      <c r="F58" s="58">
        <v>22</v>
      </c>
      <c r="G58" s="58">
        <v>89</v>
      </c>
      <c r="H58" s="58"/>
      <c r="I58" s="58">
        <v>111</v>
      </c>
      <c r="J58" s="59">
        <v>1.3500399999999999</v>
      </c>
      <c r="K58" s="1"/>
      <c r="L58" s="1" t="s">
        <v>381</v>
      </c>
      <c r="M58" s="1"/>
      <c r="N58" s="1">
        <v>0</v>
      </c>
      <c r="O58" s="1">
        <v>0</v>
      </c>
      <c r="P58" s="1">
        <v>1</v>
      </c>
      <c r="Q58" s="1">
        <v>0</v>
      </c>
      <c r="R58" s="1"/>
    </row>
    <row r="59" spans="1:18" s="15" customFormat="1" ht="12.75" customHeight="1" x14ac:dyDescent="0.2">
      <c r="A59" s="46"/>
      <c r="B59" s="14">
        <v>5404</v>
      </c>
      <c r="C59" s="13" t="s">
        <v>165</v>
      </c>
      <c r="D59" s="13" t="s">
        <v>12</v>
      </c>
      <c r="E59" s="57">
        <v>452</v>
      </c>
      <c r="F59" s="58">
        <v>0</v>
      </c>
      <c r="G59" s="58">
        <v>6</v>
      </c>
      <c r="H59" s="58"/>
      <c r="I59" s="58">
        <v>6</v>
      </c>
      <c r="J59" s="59">
        <v>1.3274300000000001</v>
      </c>
      <c r="K59" s="1"/>
      <c r="L59" s="1" t="s">
        <v>381</v>
      </c>
      <c r="M59" s="1"/>
      <c r="N59" s="1">
        <v>0</v>
      </c>
      <c r="O59" s="1">
        <v>0</v>
      </c>
      <c r="P59" s="1">
        <v>1</v>
      </c>
      <c r="Q59" s="1">
        <v>0</v>
      </c>
      <c r="R59" s="1"/>
    </row>
    <row r="60" spans="1:18" s="15" customFormat="1" ht="12.75" customHeight="1" x14ac:dyDescent="0.2">
      <c r="A60" s="46"/>
      <c r="B60" s="14">
        <v>5755</v>
      </c>
      <c r="C60" s="13" t="s">
        <v>223</v>
      </c>
      <c r="D60" s="13" t="s">
        <v>17</v>
      </c>
      <c r="E60" s="57">
        <v>463</v>
      </c>
      <c r="F60" s="58">
        <v>3</v>
      </c>
      <c r="G60" s="58">
        <v>3</v>
      </c>
      <c r="H60" s="58"/>
      <c r="I60" s="58">
        <v>6</v>
      </c>
      <c r="J60" s="59">
        <v>1.2959000000000001</v>
      </c>
      <c r="K60" s="1"/>
      <c r="L60" s="1" t="s">
        <v>381</v>
      </c>
      <c r="M60" s="1"/>
      <c r="N60" s="1">
        <v>0</v>
      </c>
      <c r="O60" s="1">
        <v>0</v>
      </c>
      <c r="P60" s="1">
        <v>1</v>
      </c>
      <c r="Q60" s="1">
        <v>0</v>
      </c>
      <c r="R60" s="1"/>
    </row>
    <row r="61" spans="1:18" s="15" customFormat="1" ht="12.75" customHeight="1" x14ac:dyDescent="0.2">
      <c r="A61" s="46"/>
      <c r="B61" s="14">
        <v>5819</v>
      </c>
      <c r="C61" s="13" t="s">
        <v>207</v>
      </c>
      <c r="D61" s="13" t="s">
        <v>15</v>
      </c>
      <c r="E61" s="57">
        <v>468</v>
      </c>
      <c r="F61" s="58">
        <v>2</v>
      </c>
      <c r="G61" s="58">
        <v>4</v>
      </c>
      <c r="H61" s="58"/>
      <c r="I61" s="58">
        <v>6</v>
      </c>
      <c r="J61" s="59">
        <v>1.2820499999999999</v>
      </c>
      <c r="K61" s="1"/>
      <c r="L61" s="1" t="s">
        <v>381</v>
      </c>
      <c r="M61" s="1"/>
      <c r="N61" s="1">
        <v>0</v>
      </c>
      <c r="O61" s="1">
        <v>0</v>
      </c>
      <c r="P61" s="1">
        <v>1</v>
      </c>
      <c r="Q61" s="1">
        <v>0</v>
      </c>
      <c r="R61" s="1"/>
    </row>
    <row r="62" spans="1:18" s="15" customFormat="1" ht="12.75" customHeight="1" x14ac:dyDescent="0.2">
      <c r="A62" s="46"/>
      <c r="B62" s="14">
        <v>5637</v>
      </c>
      <c r="C62" s="13" t="s">
        <v>219</v>
      </c>
      <c r="D62" s="13" t="s">
        <v>13</v>
      </c>
      <c r="E62" s="57">
        <v>1100</v>
      </c>
      <c r="F62" s="58">
        <v>0</v>
      </c>
      <c r="G62" s="58">
        <v>14</v>
      </c>
      <c r="H62" s="58"/>
      <c r="I62" s="58">
        <v>14</v>
      </c>
      <c r="J62" s="59">
        <v>1.2727299999999999</v>
      </c>
      <c r="K62" s="1"/>
      <c r="L62" s="1" t="s">
        <v>381</v>
      </c>
      <c r="M62" s="1"/>
      <c r="N62" s="1">
        <v>0</v>
      </c>
      <c r="O62" s="1">
        <v>0</v>
      </c>
      <c r="P62" s="1">
        <v>1</v>
      </c>
      <c r="Q62" s="1">
        <v>0</v>
      </c>
      <c r="R62" s="1"/>
    </row>
    <row r="63" spans="1:18" s="15" customFormat="1" ht="12.75" customHeight="1" x14ac:dyDescent="0.2">
      <c r="A63" s="46"/>
      <c r="B63" s="14">
        <v>5856</v>
      </c>
      <c r="C63" s="13" t="s">
        <v>186</v>
      </c>
      <c r="D63" s="13" t="s">
        <v>14</v>
      </c>
      <c r="E63" s="57">
        <v>789</v>
      </c>
      <c r="F63" s="58">
        <v>0</v>
      </c>
      <c r="G63" s="58">
        <v>10</v>
      </c>
      <c r="H63" s="58"/>
      <c r="I63" s="58">
        <v>10</v>
      </c>
      <c r="J63" s="59">
        <v>1.2674300000000001</v>
      </c>
      <c r="K63" s="1"/>
      <c r="L63" s="1" t="s">
        <v>381</v>
      </c>
      <c r="M63" s="1"/>
      <c r="N63" s="1">
        <v>0</v>
      </c>
      <c r="O63" s="1">
        <v>0</v>
      </c>
      <c r="P63" s="1">
        <v>1</v>
      </c>
      <c r="Q63" s="1">
        <v>0</v>
      </c>
      <c r="R63" s="1"/>
    </row>
    <row r="64" spans="1:18" s="15" customFormat="1" ht="12.75" customHeight="1" x14ac:dyDescent="0.2">
      <c r="A64" s="46"/>
      <c r="B64" s="14">
        <v>5518</v>
      </c>
      <c r="C64" s="13" t="s">
        <v>80</v>
      </c>
      <c r="D64" s="13" t="s">
        <v>16</v>
      </c>
      <c r="E64" s="57">
        <v>6722</v>
      </c>
      <c r="F64" s="58">
        <v>60</v>
      </c>
      <c r="G64" s="58">
        <v>25</v>
      </c>
      <c r="H64" s="58"/>
      <c r="I64" s="58">
        <v>85</v>
      </c>
      <c r="J64" s="59">
        <v>1.2645</v>
      </c>
      <c r="K64" s="1"/>
      <c r="L64" s="1" t="s">
        <v>381</v>
      </c>
      <c r="M64" s="1"/>
      <c r="N64" s="1">
        <v>0</v>
      </c>
      <c r="O64" s="1">
        <v>0</v>
      </c>
      <c r="P64" s="1">
        <v>1</v>
      </c>
      <c r="Q64" s="1">
        <v>0</v>
      </c>
      <c r="R64" s="1"/>
    </row>
    <row r="65" spans="1:18" s="15" customFormat="1" ht="12.75" customHeight="1" x14ac:dyDescent="0.2">
      <c r="A65" s="46"/>
      <c r="B65" s="14">
        <v>5724</v>
      </c>
      <c r="C65" s="13" t="s">
        <v>14</v>
      </c>
      <c r="D65" s="13" t="s">
        <v>14</v>
      </c>
      <c r="E65" s="57">
        <v>23328</v>
      </c>
      <c r="F65" s="58">
        <v>101</v>
      </c>
      <c r="G65" s="58">
        <v>186</v>
      </c>
      <c r="H65" s="58"/>
      <c r="I65" s="58">
        <v>287</v>
      </c>
      <c r="J65" s="59">
        <v>1.23028</v>
      </c>
      <c r="K65" s="1"/>
      <c r="L65" s="1" t="s">
        <v>381</v>
      </c>
      <c r="M65" s="1"/>
      <c r="N65" s="1">
        <v>0</v>
      </c>
      <c r="O65" s="1">
        <v>0</v>
      </c>
      <c r="P65" s="1">
        <v>1</v>
      </c>
      <c r="Q65" s="1">
        <v>0</v>
      </c>
      <c r="R65" s="1"/>
    </row>
    <row r="66" spans="1:18" s="15" customFormat="1" ht="12.75" customHeight="1" x14ac:dyDescent="0.2">
      <c r="A66" s="46"/>
      <c r="B66" s="14">
        <v>5909</v>
      </c>
      <c r="C66" s="13" t="s">
        <v>156</v>
      </c>
      <c r="D66" s="13" t="s">
        <v>17</v>
      </c>
      <c r="E66" s="57">
        <v>734</v>
      </c>
      <c r="F66" s="58">
        <v>1</v>
      </c>
      <c r="G66" s="58">
        <v>8</v>
      </c>
      <c r="H66" s="58"/>
      <c r="I66" s="58">
        <v>9</v>
      </c>
      <c r="J66" s="59">
        <v>1.2261599999999999</v>
      </c>
      <c r="K66" s="1"/>
      <c r="L66" s="1" t="s">
        <v>381</v>
      </c>
      <c r="M66" s="1"/>
      <c r="N66" s="1">
        <v>0</v>
      </c>
      <c r="O66" s="1">
        <v>0</v>
      </c>
      <c r="P66" s="1">
        <v>1</v>
      </c>
      <c r="Q66" s="1">
        <v>0</v>
      </c>
      <c r="R66" s="1"/>
    </row>
    <row r="67" spans="1:18" s="15" customFormat="1" ht="12.75" customHeight="1" x14ac:dyDescent="0.2">
      <c r="A67" s="46"/>
      <c r="B67" s="14">
        <v>5889</v>
      </c>
      <c r="C67" s="13" t="s">
        <v>96</v>
      </c>
      <c r="D67" s="13" t="s">
        <v>21</v>
      </c>
      <c r="E67" s="57">
        <v>12812</v>
      </c>
      <c r="F67" s="58">
        <v>55</v>
      </c>
      <c r="G67" s="58">
        <v>98</v>
      </c>
      <c r="H67" s="58"/>
      <c r="I67" s="58">
        <v>153</v>
      </c>
      <c r="J67" s="59">
        <v>1.1941900000000001</v>
      </c>
      <c r="K67" s="1"/>
      <c r="L67" s="1" t="s">
        <v>381</v>
      </c>
      <c r="M67" s="1"/>
      <c r="N67" s="1">
        <v>0</v>
      </c>
      <c r="O67" s="1">
        <v>0</v>
      </c>
      <c r="P67" s="1">
        <v>1</v>
      </c>
      <c r="Q67" s="1">
        <v>0</v>
      </c>
      <c r="R67" s="1"/>
    </row>
    <row r="68" spans="1:18" s="15" customFormat="1" ht="12.75" customHeight="1" x14ac:dyDescent="0.2">
      <c r="A68" s="46"/>
      <c r="B68" s="14">
        <v>5588</v>
      </c>
      <c r="C68" s="13" t="s">
        <v>261</v>
      </c>
      <c r="D68" s="13" t="s">
        <v>18</v>
      </c>
      <c r="E68" s="57">
        <v>1512</v>
      </c>
      <c r="F68" s="58">
        <v>4</v>
      </c>
      <c r="G68" s="58">
        <v>14</v>
      </c>
      <c r="H68" s="58"/>
      <c r="I68" s="58">
        <v>18</v>
      </c>
      <c r="J68" s="59">
        <v>1.19048</v>
      </c>
      <c r="K68" s="1"/>
      <c r="L68" s="1" t="s">
        <v>381</v>
      </c>
      <c r="M68" s="1"/>
      <c r="N68" s="1">
        <v>0</v>
      </c>
      <c r="O68" s="1">
        <v>0</v>
      </c>
      <c r="P68" s="1">
        <v>1</v>
      </c>
      <c r="Q68" s="1">
        <v>0</v>
      </c>
      <c r="R68" s="1"/>
    </row>
    <row r="69" spans="1:18" s="15" customFormat="1" ht="12.75" customHeight="1" x14ac:dyDescent="0.2">
      <c r="A69" s="46"/>
      <c r="B69" s="14">
        <v>5816</v>
      </c>
      <c r="C69" s="13" t="s">
        <v>38</v>
      </c>
      <c r="D69" s="13" t="s">
        <v>15</v>
      </c>
      <c r="E69" s="57">
        <v>3004</v>
      </c>
      <c r="F69" s="58">
        <v>16</v>
      </c>
      <c r="G69" s="58">
        <v>19</v>
      </c>
      <c r="H69" s="58"/>
      <c r="I69" s="58">
        <v>35</v>
      </c>
      <c r="J69" s="59">
        <v>1.1651100000000001</v>
      </c>
      <c r="K69" s="1"/>
      <c r="L69" s="1" t="s">
        <v>381</v>
      </c>
      <c r="M69" s="1"/>
      <c r="N69" s="1">
        <v>0</v>
      </c>
      <c r="O69" s="1">
        <v>0</v>
      </c>
      <c r="P69" s="1">
        <v>1</v>
      </c>
      <c r="Q69" s="1">
        <v>0</v>
      </c>
      <c r="R69" s="1"/>
    </row>
    <row r="70" spans="1:18" s="15" customFormat="1" ht="12.75" customHeight="1" x14ac:dyDescent="0.2">
      <c r="A70" s="46"/>
      <c r="B70" s="14">
        <v>5642</v>
      </c>
      <c r="C70" s="13" t="s">
        <v>13</v>
      </c>
      <c r="D70" s="13" t="s">
        <v>13</v>
      </c>
      <c r="E70" s="57">
        <v>17715</v>
      </c>
      <c r="F70" s="58">
        <v>42</v>
      </c>
      <c r="G70" s="58">
        <v>161</v>
      </c>
      <c r="H70" s="58"/>
      <c r="I70" s="58">
        <v>203</v>
      </c>
      <c r="J70" s="59">
        <v>1.14592</v>
      </c>
      <c r="K70" s="1"/>
      <c r="L70" s="1" t="s">
        <v>381</v>
      </c>
      <c r="M70" s="1"/>
      <c r="N70" s="1">
        <v>0</v>
      </c>
      <c r="O70" s="1">
        <v>0</v>
      </c>
      <c r="P70" s="1">
        <v>1</v>
      </c>
      <c r="Q70" s="1">
        <v>0</v>
      </c>
      <c r="R70" s="1"/>
    </row>
    <row r="71" spans="1:18" s="15" customFormat="1" ht="12.75" customHeight="1" x14ac:dyDescent="0.2">
      <c r="A71" s="46"/>
      <c r="B71" s="14">
        <v>5817</v>
      </c>
      <c r="C71" s="13" t="s">
        <v>203</v>
      </c>
      <c r="D71" s="13" t="s">
        <v>15</v>
      </c>
      <c r="E71" s="57">
        <v>983</v>
      </c>
      <c r="F71" s="58">
        <v>5</v>
      </c>
      <c r="G71" s="58">
        <v>6</v>
      </c>
      <c r="H71" s="58"/>
      <c r="I71" s="58">
        <v>11</v>
      </c>
      <c r="J71" s="59">
        <v>1.1190199999999999</v>
      </c>
      <c r="K71" s="1"/>
      <c r="L71" s="1" t="s">
        <v>381</v>
      </c>
      <c r="M71" s="1"/>
      <c r="N71" s="1">
        <v>0</v>
      </c>
      <c r="O71" s="1">
        <v>0</v>
      </c>
      <c r="P71" s="1">
        <v>1</v>
      </c>
      <c r="Q71" s="1">
        <v>0</v>
      </c>
      <c r="R71" s="1"/>
    </row>
    <row r="72" spans="1:18" s="15" customFormat="1" ht="12.75" customHeight="1" x14ac:dyDescent="0.2">
      <c r="A72" s="46"/>
      <c r="B72" s="14">
        <v>5561</v>
      </c>
      <c r="C72" s="13" t="s">
        <v>55</v>
      </c>
      <c r="D72" s="13" t="s">
        <v>17</v>
      </c>
      <c r="E72" s="57">
        <v>3396</v>
      </c>
      <c r="F72" s="58">
        <v>16</v>
      </c>
      <c r="G72" s="58">
        <v>22</v>
      </c>
      <c r="H72" s="58"/>
      <c r="I72" s="58">
        <v>38</v>
      </c>
      <c r="J72" s="59">
        <v>1.11896</v>
      </c>
      <c r="K72" s="1"/>
      <c r="L72" s="1" t="s">
        <v>381</v>
      </c>
      <c r="M72" s="1"/>
      <c r="N72" s="1">
        <v>0</v>
      </c>
      <c r="O72" s="1">
        <v>0</v>
      </c>
      <c r="P72" s="1">
        <v>1</v>
      </c>
      <c r="Q72" s="1">
        <v>0</v>
      </c>
      <c r="R72" s="1"/>
    </row>
    <row r="73" spans="1:18" s="15" customFormat="1" ht="12.75" customHeight="1" x14ac:dyDescent="0.2">
      <c r="A73" s="46"/>
      <c r="B73" s="14">
        <v>5713</v>
      </c>
      <c r="C73" s="13" t="s">
        <v>34</v>
      </c>
      <c r="D73" s="13" t="s">
        <v>14</v>
      </c>
      <c r="E73" s="57">
        <v>2455</v>
      </c>
      <c r="F73" s="58">
        <v>0</v>
      </c>
      <c r="G73" s="58">
        <v>27</v>
      </c>
      <c r="H73" s="58"/>
      <c r="I73" s="58">
        <v>27</v>
      </c>
      <c r="J73" s="59">
        <v>1.0998000000000001</v>
      </c>
      <c r="K73" s="1"/>
      <c r="L73" s="1" t="s">
        <v>381</v>
      </c>
      <c r="M73" s="1"/>
      <c r="N73" s="1">
        <v>0</v>
      </c>
      <c r="O73" s="1">
        <v>0</v>
      </c>
      <c r="P73" s="1">
        <v>1</v>
      </c>
      <c r="Q73" s="1">
        <v>0</v>
      </c>
      <c r="R73" s="1"/>
    </row>
    <row r="74" spans="1:18" s="15" customFormat="1" ht="12.75" customHeight="1" x14ac:dyDescent="0.2">
      <c r="A74" s="46"/>
      <c r="B74" s="14">
        <v>5661</v>
      </c>
      <c r="C74" s="13" t="s">
        <v>133</v>
      </c>
      <c r="D74" s="13" t="s">
        <v>16</v>
      </c>
      <c r="E74" s="57">
        <v>368</v>
      </c>
      <c r="F74" s="58">
        <v>0</v>
      </c>
      <c r="G74" s="58">
        <v>4</v>
      </c>
      <c r="H74" s="58"/>
      <c r="I74" s="58">
        <v>4</v>
      </c>
      <c r="J74" s="59">
        <v>1.0869599999999999</v>
      </c>
      <c r="K74" s="1"/>
      <c r="L74" s="1" t="s">
        <v>381</v>
      </c>
      <c r="M74" s="1"/>
      <c r="N74" s="1">
        <v>0</v>
      </c>
      <c r="O74" s="1">
        <v>0</v>
      </c>
      <c r="P74" s="1">
        <v>1</v>
      </c>
      <c r="Q74" s="1">
        <v>0</v>
      </c>
      <c r="R74" s="1"/>
    </row>
    <row r="75" spans="1:18" s="15" customFormat="1" ht="12.75" customHeight="1" x14ac:dyDescent="0.2">
      <c r="A75" s="46"/>
      <c r="B75" s="14">
        <v>5639</v>
      </c>
      <c r="C75" s="13" t="s">
        <v>228</v>
      </c>
      <c r="D75" s="13" t="s">
        <v>13</v>
      </c>
      <c r="E75" s="57">
        <v>838</v>
      </c>
      <c r="F75" s="58">
        <v>0</v>
      </c>
      <c r="G75" s="58">
        <v>9</v>
      </c>
      <c r="H75" s="58"/>
      <c r="I75" s="58">
        <v>9</v>
      </c>
      <c r="J75" s="59">
        <v>1.07399</v>
      </c>
      <c r="K75" s="1"/>
      <c r="L75" s="1" t="s">
        <v>381</v>
      </c>
      <c r="M75" s="1"/>
      <c r="N75" s="1">
        <v>0</v>
      </c>
      <c r="O75" s="1">
        <v>0</v>
      </c>
      <c r="P75" s="1">
        <v>1</v>
      </c>
      <c r="Q75" s="1">
        <v>0</v>
      </c>
      <c r="R75" s="1"/>
    </row>
    <row r="76" spans="1:18" s="15" customFormat="1" ht="12.75" customHeight="1" x14ac:dyDescent="0.2">
      <c r="A76" s="46"/>
      <c r="B76" s="14">
        <v>5745</v>
      </c>
      <c r="C76" s="13" t="s">
        <v>118</v>
      </c>
      <c r="D76" s="13" t="s">
        <v>17</v>
      </c>
      <c r="E76" s="57">
        <v>1168</v>
      </c>
      <c r="F76" s="58">
        <v>1</v>
      </c>
      <c r="G76" s="58">
        <v>11</v>
      </c>
      <c r="H76" s="58"/>
      <c r="I76" s="58">
        <v>12</v>
      </c>
      <c r="J76" s="59">
        <v>1.0274000000000001</v>
      </c>
      <c r="K76" s="1"/>
      <c r="L76" s="1" t="s">
        <v>381</v>
      </c>
      <c r="M76" s="1"/>
      <c r="N76" s="1">
        <v>0</v>
      </c>
      <c r="O76" s="1">
        <v>0</v>
      </c>
      <c r="P76" s="1">
        <v>1</v>
      </c>
      <c r="Q76" s="1">
        <v>0</v>
      </c>
      <c r="R76" s="1"/>
    </row>
    <row r="77" spans="1:18" s="15" customFormat="1" ht="12.75" customHeight="1" x14ac:dyDescent="0.2">
      <c r="A77" s="46"/>
      <c r="B77" s="14">
        <v>5430</v>
      </c>
      <c r="C77" s="13" t="s">
        <v>232</v>
      </c>
      <c r="D77" s="13" t="s">
        <v>14</v>
      </c>
      <c r="E77" s="57">
        <v>510</v>
      </c>
      <c r="F77" s="58">
        <v>0</v>
      </c>
      <c r="G77" s="58">
        <v>5</v>
      </c>
      <c r="H77" s="58"/>
      <c r="I77" s="58">
        <v>5</v>
      </c>
      <c r="J77" s="59">
        <v>0.98038999999999998</v>
      </c>
      <c r="K77" s="1"/>
      <c r="L77" s="1" t="s">
        <v>381</v>
      </c>
      <c r="M77" s="1"/>
      <c r="N77" s="1">
        <v>0</v>
      </c>
      <c r="O77" s="1">
        <v>0</v>
      </c>
      <c r="P77" s="1">
        <v>1</v>
      </c>
      <c r="Q77" s="1">
        <v>0</v>
      </c>
      <c r="R77" s="1"/>
    </row>
    <row r="78" spans="1:18" s="15" customFormat="1" ht="12.75" customHeight="1" x14ac:dyDescent="0.2">
      <c r="A78" s="46"/>
      <c r="B78" s="14">
        <v>5622</v>
      </c>
      <c r="C78" s="13" t="s">
        <v>136</v>
      </c>
      <c r="D78" s="13" t="s">
        <v>13</v>
      </c>
      <c r="E78" s="57">
        <v>615</v>
      </c>
      <c r="F78" s="58">
        <v>0</v>
      </c>
      <c r="G78" s="58">
        <v>6</v>
      </c>
      <c r="H78" s="58"/>
      <c r="I78" s="58">
        <v>6</v>
      </c>
      <c r="J78" s="59">
        <v>0.97560999999999998</v>
      </c>
      <c r="K78" s="1"/>
      <c r="L78" s="1" t="s">
        <v>381</v>
      </c>
      <c r="M78" s="1"/>
      <c r="N78" s="1">
        <v>0</v>
      </c>
      <c r="O78" s="1">
        <v>0</v>
      </c>
      <c r="P78" s="1">
        <v>1</v>
      </c>
      <c r="Q78" s="1">
        <v>0</v>
      </c>
      <c r="R78" s="1"/>
    </row>
    <row r="79" spans="1:18" s="15" customFormat="1" ht="12.75" customHeight="1" x14ac:dyDescent="0.2">
      <c r="A79" s="46"/>
      <c r="B79" s="14">
        <v>5873</v>
      </c>
      <c r="C79" s="13" t="s">
        <v>220</v>
      </c>
      <c r="D79" s="13" t="s">
        <v>17</v>
      </c>
      <c r="E79" s="57">
        <v>925</v>
      </c>
      <c r="F79" s="58">
        <v>1</v>
      </c>
      <c r="G79" s="58">
        <v>8</v>
      </c>
      <c r="H79" s="58"/>
      <c r="I79" s="58">
        <v>9</v>
      </c>
      <c r="J79" s="59">
        <v>0.97297</v>
      </c>
      <c r="K79" s="1"/>
      <c r="L79" s="1" t="s">
        <v>381</v>
      </c>
      <c r="M79" s="1"/>
      <c r="N79" s="1">
        <v>0</v>
      </c>
      <c r="O79" s="1">
        <v>0</v>
      </c>
      <c r="P79" s="1">
        <v>1</v>
      </c>
      <c r="Q79" s="1">
        <v>0</v>
      </c>
      <c r="R79" s="1"/>
    </row>
    <row r="80" spans="1:18" s="15" customFormat="1" ht="12.75" customHeight="1" x14ac:dyDescent="0.2">
      <c r="A80" s="46"/>
      <c r="B80" s="14">
        <v>5732</v>
      </c>
      <c r="C80" s="13" t="s">
        <v>311</v>
      </c>
      <c r="D80" s="13" t="s">
        <v>14</v>
      </c>
      <c r="E80" s="57">
        <v>1179</v>
      </c>
      <c r="F80" s="58">
        <v>2</v>
      </c>
      <c r="G80" s="58">
        <v>9</v>
      </c>
      <c r="H80" s="58"/>
      <c r="I80" s="58">
        <v>11</v>
      </c>
      <c r="J80" s="59">
        <v>0.93298999999999999</v>
      </c>
      <c r="K80" s="1"/>
      <c r="L80" s="1" t="s">
        <v>381</v>
      </c>
      <c r="M80" s="1"/>
      <c r="N80" s="1">
        <v>0</v>
      </c>
      <c r="O80" s="1">
        <v>0</v>
      </c>
      <c r="P80" s="1">
        <v>1</v>
      </c>
      <c r="Q80" s="1">
        <v>0</v>
      </c>
      <c r="R80" s="1"/>
    </row>
    <row r="81" spans="1:18" s="15" customFormat="1" ht="12.75" customHeight="1" x14ac:dyDescent="0.2">
      <c r="A81" s="46"/>
      <c r="B81" s="14">
        <v>5485</v>
      </c>
      <c r="C81" s="13" t="s">
        <v>202</v>
      </c>
      <c r="D81" s="13" t="s">
        <v>13</v>
      </c>
      <c r="E81" s="57">
        <v>540</v>
      </c>
      <c r="F81" s="58">
        <v>0</v>
      </c>
      <c r="G81" s="58">
        <v>5</v>
      </c>
      <c r="H81" s="58"/>
      <c r="I81" s="58">
        <v>5</v>
      </c>
      <c r="J81" s="59">
        <v>0.92593000000000003</v>
      </c>
      <c r="K81" s="1"/>
      <c r="L81" s="1" t="s">
        <v>381</v>
      </c>
      <c r="M81" s="1"/>
      <c r="N81" s="1">
        <v>0</v>
      </c>
      <c r="O81" s="1">
        <v>0</v>
      </c>
      <c r="P81" s="1">
        <v>1</v>
      </c>
      <c r="Q81" s="1">
        <v>0</v>
      </c>
      <c r="R81" s="1"/>
    </row>
    <row r="82" spans="1:18" s="15" customFormat="1" ht="12.75" customHeight="1" x14ac:dyDescent="0.2">
      <c r="A82" s="46"/>
      <c r="B82" s="14">
        <v>5474</v>
      </c>
      <c r="C82" s="13" t="s">
        <v>213</v>
      </c>
      <c r="D82" s="13" t="s">
        <v>13</v>
      </c>
      <c r="E82" s="57">
        <v>436</v>
      </c>
      <c r="F82" s="58">
        <v>0</v>
      </c>
      <c r="G82" s="58">
        <v>4</v>
      </c>
      <c r="H82" s="58"/>
      <c r="I82" s="58">
        <v>4</v>
      </c>
      <c r="J82" s="59">
        <v>0.91742999999999997</v>
      </c>
      <c r="K82" s="1"/>
      <c r="L82" s="1" t="s">
        <v>381</v>
      </c>
      <c r="M82" s="1"/>
      <c r="N82" s="1">
        <v>0</v>
      </c>
      <c r="O82" s="1">
        <v>0</v>
      </c>
      <c r="P82" s="1">
        <v>1</v>
      </c>
      <c r="Q82" s="1">
        <v>0</v>
      </c>
      <c r="R82" s="1"/>
    </row>
    <row r="83" spans="1:18" s="15" customFormat="1" ht="12.75" customHeight="1" x14ac:dyDescent="0.2">
      <c r="A83" s="46"/>
      <c r="B83" s="14">
        <v>5464</v>
      </c>
      <c r="C83" s="13" t="s">
        <v>58</v>
      </c>
      <c r="D83" s="13" t="s">
        <v>15</v>
      </c>
      <c r="E83" s="57">
        <v>3639</v>
      </c>
      <c r="F83" s="58">
        <v>13</v>
      </c>
      <c r="G83" s="58">
        <v>18</v>
      </c>
      <c r="H83" s="58"/>
      <c r="I83" s="58">
        <v>31</v>
      </c>
      <c r="J83" s="59">
        <v>0.85187999999999997</v>
      </c>
      <c r="K83" s="1"/>
      <c r="L83" s="1" t="s">
        <v>381</v>
      </c>
      <c r="M83" s="1"/>
      <c r="N83" s="1">
        <v>0</v>
      </c>
      <c r="O83" s="1">
        <v>0</v>
      </c>
      <c r="P83" s="1">
        <v>1</v>
      </c>
      <c r="Q83" s="1">
        <v>0</v>
      </c>
      <c r="R83" s="1"/>
    </row>
    <row r="84" spans="1:18" s="15" customFormat="1" ht="12.75" customHeight="1" x14ac:dyDescent="0.2">
      <c r="A84" s="46"/>
      <c r="B84" s="14">
        <v>5422</v>
      </c>
      <c r="C84" s="13" t="s">
        <v>63</v>
      </c>
      <c r="D84" s="13" t="s">
        <v>13</v>
      </c>
      <c r="E84" s="57">
        <v>3862</v>
      </c>
      <c r="F84" s="58">
        <v>1</v>
      </c>
      <c r="G84" s="58">
        <v>31</v>
      </c>
      <c r="H84" s="58"/>
      <c r="I84" s="58">
        <v>32</v>
      </c>
      <c r="J84" s="59">
        <v>0.82859000000000005</v>
      </c>
      <c r="K84" s="1"/>
      <c r="L84" s="1" t="s">
        <v>381</v>
      </c>
      <c r="M84" s="1"/>
      <c r="N84" s="1">
        <v>0</v>
      </c>
      <c r="O84" s="1">
        <v>0</v>
      </c>
      <c r="P84" s="1">
        <v>1</v>
      </c>
      <c r="Q84" s="1">
        <v>0</v>
      </c>
      <c r="R84" s="1"/>
    </row>
    <row r="85" spans="1:18" s="15" customFormat="1" ht="12.75" customHeight="1" x14ac:dyDescent="0.2">
      <c r="A85" s="46"/>
      <c r="B85" s="14">
        <v>5766</v>
      </c>
      <c r="C85" s="13" t="s">
        <v>324</v>
      </c>
      <c r="D85" s="13" t="s">
        <v>17</v>
      </c>
      <c r="E85" s="57">
        <v>607</v>
      </c>
      <c r="F85" s="58">
        <v>1</v>
      </c>
      <c r="G85" s="58">
        <v>4</v>
      </c>
      <c r="H85" s="58"/>
      <c r="I85" s="58">
        <v>5</v>
      </c>
      <c r="J85" s="59">
        <v>0.82372000000000001</v>
      </c>
      <c r="K85" s="1"/>
      <c r="L85" s="1" t="s">
        <v>381</v>
      </c>
      <c r="M85" s="1"/>
      <c r="N85" s="1">
        <v>0</v>
      </c>
      <c r="O85" s="1">
        <v>0</v>
      </c>
      <c r="P85" s="1">
        <v>1</v>
      </c>
      <c r="Q85" s="1">
        <v>0</v>
      </c>
      <c r="R85" s="1"/>
    </row>
    <row r="86" spans="1:18" s="15" customFormat="1" ht="12.75" customHeight="1" x14ac:dyDescent="0.2">
      <c r="A86" s="46"/>
      <c r="B86" s="14">
        <v>5806</v>
      </c>
      <c r="C86" s="13" t="s">
        <v>50</v>
      </c>
      <c r="D86" s="13" t="s">
        <v>18</v>
      </c>
      <c r="E86" s="57">
        <v>3189</v>
      </c>
      <c r="F86" s="58">
        <v>9</v>
      </c>
      <c r="G86" s="58">
        <v>17</v>
      </c>
      <c r="H86" s="58"/>
      <c r="I86" s="58">
        <v>26</v>
      </c>
      <c r="J86" s="59">
        <v>0.81530000000000002</v>
      </c>
      <c r="K86" s="1"/>
      <c r="L86" s="1" t="s">
        <v>381</v>
      </c>
      <c r="M86" s="1"/>
      <c r="N86" s="1">
        <v>0</v>
      </c>
      <c r="O86" s="1">
        <v>0</v>
      </c>
      <c r="P86" s="1">
        <v>1</v>
      </c>
      <c r="Q86" s="1">
        <v>0</v>
      </c>
      <c r="R86" s="1"/>
    </row>
    <row r="87" spans="1:18" s="15" customFormat="1" ht="12.75" customHeight="1" x14ac:dyDescent="0.2">
      <c r="A87" s="46"/>
      <c r="B87" s="14">
        <v>5742</v>
      </c>
      <c r="C87" s="13" t="s">
        <v>108</v>
      </c>
      <c r="D87" s="13" t="s">
        <v>17</v>
      </c>
      <c r="E87" s="57">
        <v>373</v>
      </c>
      <c r="F87" s="58">
        <v>2</v>
      </c>
      <c r="G87" s="58">
        <v>1</v>
      </c>
      <c r="H87" s="58"/>
      <c r="I87" s="58">
        <v>3</v>
      </c>
      <c r="J87" s="59">
        <v>0.80428999999999995</v>
      </c>
      <c r="K87" s="1"/>
      <c r="L87" s="1" t="s">
        <v>381</v>
      </c>
      <c r="M87" s="1"/>
      <c r="N87" s="1">
        <v>0</v>
      </c>
      <c r="O87" s="1">
        <v>0</v>
      </c>
      <c r="P87" s="1">
        <v>1</v>
      </c>
      <c r="Q87" s="1">
        <v>0</v>
      </c>
      <c r="R87" s="1"/>
    </row>
    <row r="88" spans="1:18" s="15" customFormat="1" ht="12.75" customHeight="1" x14ac:dyDescent="0.2">
      <c r="A88" s="46"/>
      <c r="B88" s="14">
        <v>5841</v>
      </c>
      <c r="C88" s="13" t="s">
        <v>61</v>
      </c>
      <c r="D88" s="13" t="s">
        <v>21</v>
      </c>
      <c r="E88" s="57">
        <v>3656</v>
      </c>
      <c r="F88" s="58">
        <v>0</v>
      </c>
      <c r="G88" s="58">
        <v>29</v>
      </c>
      <c r="H88" s="58"/>
      <c r="I88" s="58">
        <v>29</v>
      </c>
      <c r="J88" s="59">
        <v>0.79322000000000004</v>
      </c>
      <c r="K88" s="1"/>
      <c r="L88" s="1" t="s">
        <v>381</v>
      </c>
      <c r="M88" s="1"/>
      <c r="N88" s="1">
        <v>0</v>
      </c>
      <c r="O88" s="1">
        <v>0</v>
      </c>
      <c r="P88" s="1">
        <v>1</v>
      </c>
      <c r="Q88" s="1">
        <v>0</v>
      </c>
      <c r="R88" s="1"/>
    </row>
    <row r="89" spans="1:18" s="15" customFormat="1" ht="12.75" customHeight="1" x14ac:dyDescent="0.2">
      <c r="A89" s="46"/>
      <c r="B89" s="14">
        <v>5406</v>
      </c>
      <c r="C89" s="13" t="s">
        <v>218</v>
      </c>
      <c r="D89" s="13" t="s">
        <v>12</v>
      </c>
      <c r="E89" s="57">
        <v>1014</v>
      </c>
      <c r="F89" s="58">
        <v>0</v>
      </c>
      <c r="G89" s="58">
        <v>8</v>
      </c>
      <c r="H89" s="58"/>
      <c r="I89" s="58">
        <v>8</v>
      </c>
      <c r="J89" s="59">
        <v>0.78895000000000004</v>
      </c>
      <c r="K89" s="1"/>
      <c r="L89" s="1" t="s">
        <v>381</v>
      </c>
      <c r="M89" s="1"/>
      <c r="N89" s="1">
        <v>0</v>
      </c>
      <c r="O89" s="1">
        <v>0</v>
      </c>
      <c r="P89" s="1">
        <v>1</v>
      </c>
      <c r="Q89" s="1">
        <v>0</v>
      </c>
      <c r="R89" s="1"/>
    </row>
    <row r="90" spans="1:18" s="15" customFormat="1" ht="12.75" customHeight="1" x14ac:dyDescent="0.2">
      <c r="A90" s="46"/>
      <c r="B90" s="14">
        <v>5821</v>
      </c>
      <c r="C90" s="13" t="s">
        <v>237</v>
      </c>
      <c r="D90" s="13" t="s">
        <v>15</v>
      </c>
      <c r="E90" s="57">
        <v>384</v>
      </c>
      <c r="F90" s="58">
        <v>3</v>
      </c>
      <c r="G90" s="58">
        <v>0</v>
      </c>
      <c r="H90" s="58"/>
      <c r="I90" s="58">
        <v>3</v>
      </c>
      <c r="J90" s="59">
        <v>0.78125</v>
      </c>
      <c r="K90" s="1"/>
      <c r="L90" s="1" t="s">
        <v>381</v>
      </c>
      <c r="M90" s="1"/>
      <c r="N90" s="1">
        <v>0</v>
      </c>
      <c r="O90" s="1">
        <v>0</v>
      </c>
      <c r="P90" s="1">
        <v>1</v>
      </c>
      <c r="Q90" s="1">
        <v>0</v>
      </c>
      <c r="R90" s="1"/>
    </row>
    <row r="91" spans="1:18" s="15" customFormat="1" ht="12.75" customHeight="1" x14ac:dyDescent="0.2">
      <c r="A91" s="46"/>
      <c r="B91" s="14">
        <v>5471</v>
      </c>
      <c r="C91" s="13" t="s">
        <v>124</v>
      </c>
      <c r="D91" s="13" t="s">
        <v>16</v>
      </c>
      <c r="E91" s="57">
        <v>653</v>
      </c>
      <c r="F91" s="58">
        <v>5</v>
      </c>
      <c r="G91" s="58">
        <v>0</v>
      </c>
      <c r="H91" s="58"/>
      <c r="I91" s="58">
        <v>5</v>
      </c>
      <c r="J91" s="59">
        <v>0.76570000000000005</v>
      </c>
      <c r="K91" s="1"/>
      <c r="L91" s="1" t="s">
        <v>381</v>
      </c>
      <c r="M91" s="1"/>
      <c r="N91" s="1">
        <v>0</v>
      </c>
      <c r="O91" s="1">
        <v>0</v>
      </c>
      <c r="P91" s="1">
        <v>1</v>
      </c>
      <c r="Q91" s="1">
        <v>0</v>
      </c>
      <c r="R91" s="1"/>
    </row>
    <row r="92" spans="1:18" s="15" customFormat="1" ht="12.75" customHeight="1" x14ac:dyDescent="0.2">
      <c r="A92" s="46"/>
      <c r="B92" s="14">
        <v>5717</v>
      </c>
      <c r="C92" s="13" t="s">
        <v>64</v>
      </c>
      <c r="D92" s="13" t="s">
        <v>14</v>
      </c>
      <c r="E92" s="57">
        <v>3748</v>
      </c>
      <c r="F92" s="58">
        <v>0</v>
      </c>
      <c r="G92" s="58">
        <v>28</v>
      </c>
      <c r="H92" s="58"/>
      <c r="I92" s="58">
        <v>28</v>
      </c>
      <c r="J92" s="59">
        <v>0.74707000000000001</v>
      </c>
      <c r="K92" s="1"/>
      <c r="L92" s="1" t="s">
        <v>381</v>
      </c>
      <c r="M92" s="1"/>
      <c r="N92" s="1">
        <v>0</v>
      </c>
      <c r="O92" s="1">
        <v>0</v>
      </c>
      <c r="P92" s="1">
        <v>1</v>
      </c>
      <c r="Q92" s="1">
        <v>0</v>
      </c>
      <c r="R92" s="1"/>
    </row>
    <row r="93" spans="1:18" s="15" customFormat="1" ht="12.75" customHeight="1" x14ac:dyDescent="0.2">
      <c r="A93" s="46"/>
      <c r="B93" s="14">
        <v>5712</v>
      </c>
      <c r="C93" s="13" t="s">
        <v>53</v>
      </c>
      <c r="D93" s="13" t="s">
        <v>14</v>
      </c>
      <c r="E93" s="57">
        <v>3216</v>
      </c>
      <c r="F93" s="58">
        <v>0</v>
      </c>
      <c r="G93" s="58">
        <v>24</v>
      </c>
      <c r="H93" s="58"/>
      <c r="I93" s="58">
        <v>24</v>
      </c>
      <c r="J93" s="59">
        <v>0.74626999999999999</v>
      </c>
      <c r="K93" s="1"/>
      <c r="L93" s="1" t="s">
        <v>381</v>
      </c>
      <c r="M93" s="1"/>
      <c r="N93" s="1">
        <v>0</v>
      </c>
      <c r="O93" s="1">
        <v>0</v>
      </c>
      <c r="P93" s="1">
        <v>1</v>
      </c>
      <c r="Q93" s="1">
        <v>0</v>
      </c>
      <c r="R93" s="1"/>
    </row>
    <row r="94" spans="1:18" s="15" customFormat="1" ht="12.75" customHeight="1" x14ac:dyDescent="0.2">
      <c r="A94" s="46"/>
      <c r="B94" s="14">
        <v>5752</v>
      </c>
      <c r="C94" s="13" t="s">
        <v>170</v>
      </c>
      <c r="D94" s="13" t="s">
        <v>17</v>
      </c>
      <c r="E94" s="57">
        <v>403</v>
      </c>
      <c r="F94" s="58">
        <v>0</v>
      </c>
      <c r="G94" s="58">
        <v>3</v>
      </c>
      <c r="H94" s="58"/>
      <c r="I94" s="58">
        <v>3</v>
      </c>
      <c r="J94" s="59">
        <v>0.74441999999999997</v>
      </c>
      <c r="K94" s="1"/>
      <c r="L94" s="1" t="s">
        <v>381</v>
      </c>
      <c r="M94" s="1"/>
      <c r="N94" s="1">
        <v>0</v>
      </c>
      <c r="O94" s="1">
        <v>0</v>
      </c>
      <c r="P94" s="1">
        <v>1</v>
      </c>
      <c r="Q94" s="1">
        <v>0</v>
      </c>
      <c r="R94" s="1"/>
    </row>
    <row r="95" spans="1:18" s="15" customFormat="1" ht="12.75" customHeight="1" x14ac:dyDescent="0.2">
      <c r="A95" s="46"/>
      <c r="B95" s="14">
        <v>5741</v>
      </c>
      <c r="C95" s="13" t="s">
        <v>217</v>
      </c>
      <c r="D95" s="13" t="s">
        <v>17</v>
      </c>
      <c r="E95" s="57">
        <v>270</v>
      </c>
      <c r="F95" s="58">
        <v>0</v>
      </c>
      <c r="G95" s="58">
        <v>2</v>
      </c>
      <c r="H95" s="58"/>
      <c r="I95" s="58">
        <v>2</v>
      </c>
      <c r="J95" s="59">
        <v>0.74073999999999995</v>
      </c>
      <c r="K95" s="1"/>
      <c r="L95" s="1" t="s">
        <v>381</v>
      </c>
      <c r="M95" s="1"/>
      <c r="N95" s="1">
        <v>0</v>
      </c>
      <c r="O95" s="1">
        <v>0</v>
      </c>
      <c r="P95" s="1">
        <v>1</v>
      </c>
      <c r="Q95" s="1">
        <v>0</v>
      </c>
      <c r="R95" s="1"/>
    </row>
    <row r="96" spans="1:18" s="15" customFormat="1" ht="12.75" customHeight="1" x14ac:dyDescent="0.2">
      <c r="A96" s="46"/>
      <c r="B96" s="14">
        <v>5843</v>
      </c>
      <c r="C96" s="13" t="s">
        <v>280</v>
      </c>
      <c r="D96" s="13" t="s">
        <v>21</v>
      </c>
      <c r="E96" s="57">
        <v>812</v>
      </c>
      <c r="F96" s="58">
        <v>0</v>
      </c>
      <c r="G96" s="58">
        <v>6</v>
      </c>
      <c r="H96" s="58"/>
      <c r="I96" s="58">
        <v>6</v>
      </c>
      <c r="J96" s="59">
        <v>0.73892000000000002</v>
      </c>
      <c r="K96" s="1"/>
      <c r="L96" s="1" t="s">
        <v>381</v>
      </c>
      <c r="M96" s="1"/>
      <c r="N96" s="1">
        <v>0</v>
      </c>
      <c r="O96" s="1">
        <v>0</v>
      </c>
      <c r="P96" s="1">
        <v>1</v>
      </c>
      <c r="Q96" s="1">
        <v>0</v>
      </c>
      <c r="R96" s="1"/>
    </row>
    <row r="97" spans="1:18" s="15" customFormat="1" ht="12.75" customHeight="1" x14ac:dyDescent="0.2">
      <c r="A97" s="46"/>
      <c r="B97" s="14">
        <v>5648</v>
      </c>
      <c r="C97" s="13" t="s">
        <v>74</v>
      </c>
      <c r="D97" s="13" t="s">
        <v>20</v>
      </c>
      <c r="E97" s="57">
        <v>5157</v>
      </c>
      <c r="F97" s="58">
        <v>0</v>
      </c>
      <c r="G97" s="58">
        <v>38</v>
      </c>
      <c r="H97" s="58"/>
      <c r="I97" s="58">
        <v>38</v>
      </c>
      <c r="J97" s="59">
        <v>0.73685999999999996</v>
      </c>
      <c r="K97" s="1"/>
      <c r="L97" s="1" t="s">
        <v>381</v>
      </c>
      <c r="M97" s="1"/>
      <c r="N97" s="1">
        <v>0</v>
      </c>
      <c r="O97" s="1">
        <v>0</v>
      </c>
      <c r="P97" s="1">
        <v>1</v>
      </c>
      <c r="Q97" s="1">
        <v>0</v>
      </c>
      <c r="R97" s="1"/>
    </row>
    <row r="98" spans="1:18" s="15" customFormat="1" ht="12.75" customHeight="1" x14ac:dyDescent="0.2">
      <c r="A98" s="46"/>
      <c r="B98" s="14">
        <v>5552</v>
      </c>
      <c r="C98" s="13" t="s">
        <v>140</v>
      </c>
      <c r="D98" s="13" t="s">
        <v>17</v>
      </c>
      <c r="E98" s="57">
        <v>682</v>
      </c>
      <c r="F98" s="58">
        <v>0</v>
      </c>
      <c r="G98" s="58">
        <v>5</v>
      </c>
      <c r="H98" s="58"/>
      <c r="I98" s="58">
        <v>5</v>
      </c>
      <c r="J98" s="59">
        <v>0.73314000000000001</v>
      </c>
      <c r="K98" s="1"/>
      <c r="L98" s="1" t="s">
        <v>381</v>
      </c>
      <c r="M98" s="1"/>
      <c r="N98" s="1">
        <v>0</v>
      </c>
      <c r="O98" s="1">
        <v>0</v>
      </c>
      <c r="P98" s="1">
        <v>1</v>
      </c>
      <c r="Q98" s="1">
        <v>0</v>
      </c>
      <c r="R98" s="1"/>
    </row>
    <row r="99" spans="1:18" s="15" customFormat="1" ht="12.75" customHeight="1" x14ac:dyDescent="0.2">
      <c r="A99" s="46"/>
      <c r="B99" s="14">
        <v>5611</v>
      </c>
      <c r="C99" s="13" t="s">
        <v>56</v>
      </c>
      <c r="D99" s="13" t="s">
        <v>18</v>
      </c>
      <c r="E99" s="57">
        <v>3506</v>
      </c>
      <c r="F99" s="58">
        <v>19</v>
      </c>
      <c r="G99" s="58">
        <v>6</v>
      </c>
      <c r="H99" s="58"/>
      <c r="I99" s="58">
        <v>25</v>
      </c>
      <c r="J99" s="59">
        <v>0.71306000000000003</v>
      </c>
      <c r="K99" s="1"/>
      <c r="L99" s="1" t="s">
        <v>381</v>
      </c>
      <c r="M99" s="1"/>
      <c r="N99" s="1">
        <v>0</v>
      </c>
      <c r="O99" s="1">
        <v>0</v>
      </c>
      <c r="P99" s="1">
        <v>1</v>
      </c>
      <c r="Q99" s="1">
        <v>0</v>
      </c>
      <c r="R99" s="1"/>
    </row>
    <row r="100" spans="1:18" s="15" customFormat="1" ht="12.75" customHeight="1" x14ac:dyDescent="0.2">
      <c r="A100" s="46"/>
      <c r="B100" s="14">
        <v>5563</v>
      </c>
      <c r="C100" s="13" t="s">
        <v>248</v>
      </c>
      <c r="D100" s="13" t="s">
        <v>17</v>
      </c>
      <c r="E100" s="57">
        <v>144</v>
      </c>
      <c r="F100" s="58">
        <v>0</v>
      </c>
      <c r="G100" s="58">
        <v>1</v>
      </c>
      <c r="H100" s="58"/>
      <c r="I100" s="58">
        <v>1</v>
      </c>
      <c r="J100" s="59">
        <v>0.69443999999999995</v>
      </c>
      <c r="K100" s="1"/>
      <c r="L100" s="1" t="s">
        <v>381</v>
      </c>
      <c r="M100" s="1"/>
      <c r="N100" s="1">
        <v>0</v>
      </c>
      <c r="O100" s="1">
        <v>0</v>
      </c>
      <c r="P100" s="1">
        <v>1</v>
      </c>
      <c r="Q100" s="1">
        <v>0</v>
      </c>
      <c r="R100" s="1"/>
    </row>
    <row r="101" spans="1:18" s="15" customFormat="1" ht="12.75" customHeight="1" x14ac:dyDescent="0.2">
      <c r="A101" s="46"/>
      <c r="B101" s="14">
        <v>5885</v>
      </c>
      <c r="C101" s="13" t="s">
        <v>209</v>
      </c>
      <c r="D101" s="13" t="s">
        <v>21</v>
      </c>
      <c r="E101" s="57">
        <v>1921</v>
      </c>
      <c r="F101" s="58">
        <v>0</v>
      </c>
      <c r="G101" s="58">
        <v>13</v>
      </c>
      <c r="H101" s="58"/>
      <c r="I101" s="58">
        <v>13</v>
      </c>
      <c r="J101" s="59">
        <v>0.67673000000000005</v>
      </c>
      <c r="K101" s="1"/>
      <c r="L101" s="1" t="s">
        <v>381</v>
      </c>
      <c r="M101" s="1"/>
      <c r="N101" s="1">
        <v>0</v>
      </c>
      <c r="O101" s="1">
        <v>0</v>
      </c>
      <c r="P101" s="1">
        <v>1</v>
      </c>
      <c r="Q101" s="1">
        <v>0</v>
      </c>
      <c r="R101" s="1"/>
    </row>
    <row r="102" spans="1:18" s="15" customFormat="1" ht="12.75" customHeight="1" x14ac:dyDescent="0.2">
      <c r="A102" s="46"/>
      <c r="B102" s="14">
        <v>5649</v>
      </c>
      <c r="C102" s="13" t="s">
        <v>299</v>
      </c>
      <c r="D102" s="13" t="s">
        <v>13</v>
      </c>
      <c r="E102" s="57">
        <v>1934</v>
      </c>
      <c r="F102" s="58">
        <v>0</v>
      </c>
      <c r="G102" s="58">
        <v>13</v>
      </c>
      <c r="H102" s="58"/>
      <c r="I102" s="58">
        <v>13</v>
      </c>
      <c r="J102" s="59">
        <v>0.67218</v>
      </c>
      <c r="K102" s="1"/>
      <c r="L102" s="1" t="s">
        <v>381</v>
      </c>
      <c r="M102" s="1"/>
      <c r="N102" s="1">
        <v>0</v>
      </c>
      <c r="O102" s="1">
        <v>0</v>
      </c>
      <c r="P102" s="1">
        <v>1</v>
      </c>
      <c r="Q102" s="1">
        <v>0</v>
      </c>
      <c r="R102" s="1"/>
    </row>
    <row r="103" spans="1:18" s="15" customFormat="1" ht="12.75" customHeight="1" x14ac:dyDescent="0.2">
      <c r="A103" s="46"/>
      <c r="B103" s="14">
        <v>5458</v>
      </c>
      <c r="C103" s="13" t="s">
        <v>190</v>
      </c>
      <c r="D103" s="13" t="s">
        <v>15</v>
      </c>
      <c r="E103" s="57">
        <v>900</v>
      </c>
      <c r="F103" s="58">
        <v>1</v>
      </c>
      <c r="G103" s="58">
        <v>5</v>
      </c>
      <c r="H103" s="58"/>
      <c r="I103" s="58">
        <v>6</v>
      </c>
      <c r="J103" s="59">
        <v>0.66666999999999998</v>
      </c>
      <c r="K103" s="1"/>
      <c r="L103" s="1" t="s">
        <v>381</v>
      </c>
      <c r="M103" s="1"/>
      <c r="N103" s="1">
        <v>0</v>
      </c>
      <c r="O103" s="1">
        <v>0</v>
      </c>
      <c r="P103" s="1">
        <v>1</v>
      </c>
      <c r="Q103" s="1">
        <v>0</v>
      </c>
      <c r="R103" s="1"/>
    </row>
    <row r="104" spans="1:18" s="15" customFormat="1" ht="12.75" customHeight="1" x14ac:dyDescent="0.2">
      <c r="A104" s="46"/>
      <c r="B104" s="14">
        <v>5601</v>
      </c>
      <c r="C104" s="13" t="s">
        <v>32</v>
      </c>
      <c r="D104" s="13" t="s">
        <v>18</v>
      </c>
      <c r="E104" s="57">
        <v>2263</v>
      </c>
      <c r="F104" s="58">
        <v>6</v>
      </c>
      <c r="G104" s="58">
        <v>9</v>
      </c>
      <c r="H104" s="58"/>
      <c r="I104" s="58">
        <v>15</v>
      </c>
      <c r="J104" s="59">
        <v>0.66283999999999998</v>
      </c>
      <c r="K104" s="1"/>
      <c r="L104" s="1" t="s">
        <v>381</v>
      </c>
      <c r="M104" s="1"/>
      <c r="N104" s="1">
        <v>0</v>
      </c>
      <c r="O104" s="1">
        <v>0</v>
      </c>
      <c r="P104" s="1">
        <v>1</v>
      </c>
      <c r="Q104" s="1">
        <v>0</v>
      </c>
      <c r="R104" s="1"/>
    </row>
    <row r="105" spans="1:18" s="15" customFormat="1" ht="12.75" customHeight="1" x14ac:dyDescent="0.2">
      <c r="A105" s="46"/>
      <c r="B105" s="14">
        <v>5514</v>
      </c>
      <c r="C105" s="13" t="s">
        <v>131</v>
      </c>
      <c r="D105" s="13" t="s">
        <v>16</v>
      </c>
      <c r="E105" s="57">
        <v>1358</v>
      </c>
      <c r="F105" s="58">
        <v>0</v>
      </c>
      <c r="G105" s="58">
        <v>9</v>
      </c>
      <c r="H105" s="58"/>
      <c r="I105" s="58">
        <v>9</v>
      </c>
      <c r="J105" s="59">
        <v>0.66274</v>
      </c>
      <c r="K105" s="1"/>
      <c r="L105" s="1" t="s">
        <v>381</v>
      </c>
      <c r="M105" s="1"/>
      <c r="N105" s="1">
        <v>0</v>
      </c>
      <c r="O105" s="1">
        <v>0</v>
      </c>
      <c r="P105" s="1">
        <v>1</v>
      </c>
      <c r="Q105" s="1">
        <v>0</v>
      </c>
      <c r="R105" s="1"/>
    </row>
    <row r="106" spans="1:18" s="15" customFormat="1" ht="12.75" customHeight="1" x14ac:dyDescent="0.2">
      <c r="A106" s="46"/>
      <c r="B106" s="14">
        <v>5408</v>
      </c>
      <c r="C106" s="13" t="s">
        <v>250</v>
      </c>
      <c r="D106" s="13" t="s">
        <v>12</v>
      </c>
      <c r="E106" s="57">
        <v>1208</v>
      </c>
      <c r="F106" s="58">
        <v>1</v>
      </c>
      <c r="G106" s="58">
        <v>7</v>
      </c>
      <c r="H106" s="58"/>
      <c r="I106" s="58">
        <v>8</v>
      </c>
      <c r="J106" s="59">
        <v>0.66225000000000001</v>
      </c>
      <c r="K106" s="1"/>
      <c r="L106" s="1" t="s">
        <v>381</v>
      </c>
      <c r="M106" s="1"/>
      <c r="N106" s="1">
        <v>0</v>
      </c>
      <c r="O106" s="1">
        <v>0</v>
      </c>
      <c r="P106" s="1">
        <v>1</v>
      </c>
      <c r="Q106" s="1">
        <v>0</v>
      </c>
      <c r="R106" s="1"/>
    </row>
    <row r="107" spans="1:18" s="15" customFormat="1" ht="12.75" customHeight="1" x14ac:dyDescent="0.2">
      <c r="A107" s="46"/>
      <c r="B107" s="14">
        <v>5606</v>
      </c>
      <c r="C107" s="13" t="s">
        <v>95</v>
      </c>
      <c r="D107" s="13" t="s">
        <v>18</v>
      </c>
      <c r="E107" s="57">
        <v>10750</v>
      </c>
      <c r="F107" s="58">
        <v>25</v>
      </c>
      <c r="G107" s="58">
        <v>46</v>
      </c>
      <c r="H107" s="58"/>
      <c r="I107" s="58">
        <v>71</v>
      </c>
      <c r="J107" s="59">
        <v>0.66047</v>
      </c>
      <c r="K107" s="1"/>
      <c r="L107" s="1" t="s">
        <v>381</v>
      </c>
      <c r="M107" s="1"/>
      <c r="N107" s="1">
        <v>0</v>
      </c>
      <c r="O107" s="1">
        <v>0</v>
      </c>
      <c r="P107" s="1">
        <v>1</v>
      </c>
      <c r="Q107" s="1">
        <v>0</v>
      </c>
      <c r="R107" s="1"/>
    </row>
    <row r="108" spans="1:18" s="15" customFormat="1" ht="12.75" customHeight="1" x14ac:dyDescent="0.2">
      <c r="A108" s="46"/>
      <c r="B108" s="14">
        <v>5861</v>
      </c>
      <c r="C108" s="13" t="s">
        <v>84</v>
      </c>
      <c r="D108" s="13" t="s">
        <v>14</v>
      </c>
      <c r="E108" s="57">
        <v>6537</v>
      </c>
      <c r="F108" s="58">
        <v>2</v>
      </c>
      <c r="G108" s="58">
        <v>41</v>
      </c>
      <c r="H108" s="58"/>
      <c r="I108" s="58">
        <v>43</v>
      </c>
      <c r="J108" s="59">
        <v>0.65778999999999999</v>
      </c>
      <c r="K108" s="1"/>
      <c r="L108" s="1" t="s">
        <v>381</v>
      </c>
      <c r="M108" s="1"/>
      <c r="N108" s="1">
        <v>0</v>
      </c>
      <c r="O108" s="1">
        <v>0</v>
      </c>
      <c r="P108" s="1">
        <v>1</v>
      </c>
      <c r="Q108" s="1">
        <v>0</v>
      </c>
      <c r="R108" s="1"/>
    </row>
    <row r="109" spans="1:18" s="15" customFormat="1" ht="12.75" customHeight="1" x14ac:dyDescent="0.2">
      <c r="A109" s="46"/>
      <c r="B109" s="14">
        <v>5646</v>
      </c>
      <c r="C109" s="13" t="s">
        <v>81</v>
      </c>
      <c r="D109" s="13" t="s">
        <v>13</v>
      </c>
      <c r="E109" s="57">
        <v>5868</v>
      </c>
      <c r="F109" s="58">
        <v>10</v>
      </c>
      <c r="G109" s="58">
        <v>28</v>
      </c>
      <c r="H109" s="58"/>
      <c r="I109" s="58">
        <v>38</v>
      </c>
      <c r="J109" s="59">
        <v>0.64758000000000004</v>
      </c>
      <c r="K109" s="1"/>
      <c r="L109" s="1" t="s">
        <v>381</v>
      </c>
      <c r="M109" s="1"/>
      <c r="N109" s="1">
        <v>0</v>
      </c>
      <c r="O109" s="1">
        <v>0</v>
      </c>
      <c r="P109" s="1">
        <v>1</v>
      </c>
      <c r="Q109" s="1">
        <v>0</v>
      </c>
      <c r="R109" s="1"/>
    </row>
    <row r="110" spans="1:18" s="15" customFormat="1" ht="12.75" customHeight="1" x14ac:dyDescent="0.2">
      <c r="A110" s="46"/>
      <c r="B110" s="14">
        <v>5511</v>
      </c>
      <c r="C110" s="13" t="s">
        <v>114</v>
      </c>
      <c r="D110" s="13" t="s">
        <v>16</v>
      </c>
      <c r="E110" s="57">
        <v>1711</v>
      </c>
      <c r="F110" s="58">
        <v>2</v>
      </c>
      <c r="G110" s="58">
        <v>9</v>
      </c>
      <c r="H110" s="58"/>
      <c r="I110" s="58">
        <v>11</v>
      </c>
      <c r="J110" s="59">
        <v>0.64290000000000003</v>
      </c>
      <c r="K110" s="1"/>
      <c r="L110" s="1" t="s">
        <v>381</v>
      </c>
      <c r="M110" s="1"/>
      <c r="N110" s="1">
        <v>0</v>
      </c>
      <c r="O110" s="1">
        <v>0</v>
      </c>
      <c r="P110" s="1">
        <v>1</v>
      </c>
      <c r="Q110" s="1">
        <v>0</v>
      </c>
      <c r="R110" s="1"/>
    </row>
    <row r="111" spans="1:18" s="15" customFormat="1" ht="12.75" customHeight="1" x14ac:dyDescent="0.2">
      <c r="A111" s="46"/>
      <c r="B111" s="14">
        <v>5939</v>
      </c>
      <c r="C111" s="13" t="s">
        <v>60</v>
      </c>
      <c r="D111" s="13" t="s">
        <v>17</v>
      </c>
      <c r="E111" s="57">
        <v>3525</v>
      </c>
      <c r="F111" s="58">
        <v>11</v>
      </c>
      <c r="G111" s="58">
        <v>11</v>
      </c>
      <c r="H111" s="58"/>
      <c r="I111" s="58">
        <v>22</v>
      </c>
      <c r="J111" s="59">
        <v>0.62411000000000005</v>
      </c>
      <c r="K111" s="1"/>
      <c r="L111" s="1" t="s">
        <v>381</v>
      </c>
      <c r="M111" s="1"/>
      <c r="N111" s="1">
        <v>0</v>
      </c>
      <c r="O111" s="1">
        <v>0</v>
      </c>
      <c r="P111" s="1">
        <v>1</v>
      </c>
      <c r="Q111" s="1">
        <v>0</v>
      </c>
      <c r="R111" s="1"/>
    </row>
    <row r="112" spans="1:18" s="15" customFormat="1" ht="12.75" customHeight="1" x14ac:dyDescent="0.2">
      <c r="A112" s="46"/>
      <c r="B112" s="14">
        <v>5582</v>
      </c>
      <c r="C112" s="13" t="s">
        <v>71</v>
      </c>
      <c r="D112" s="13" t="s">
        <v>19</v>
      </c>
      <c r="E112" s="57">
        <v>4855</v>
      </c>
      <c r="F112" s="58">
        <v>14</v>
      </c>
      <c r="G112" s="58">
        <v>15</v>
      </c>
      <c r="H112" s="58"/>
      <c r="I112" s="58">
        <v>29</v>
      </c>
      <c r="J112" s="59">
        <v>0.59731999999999996</v>
      </c>
      <c r="K112" s="1"/>
      <c r="L112" s="1" t="s">
        <v>381</v>
      </c>
      <c r="M112" s="1"/>
      <c r="N112" s="1">
        <v>0</v>
      </c>
      <c r="O112" s="1">
        <v>0</v>
      </c>
      <c r="P112" s="1">
        <v>1</v>
      </c>
      <c r="Q112" s="1">
        <v>0</v>
      </c>
      <c r="R112" s="1"/>
    </row>
    <row r="113" spans="1:18" s="15" customFormat="1" ht="12.75" customHeight="1" x14ac:dyDescent="0.2">
      <c r="A113" s="46"/>
      <c r="B113" s="14">
        <v>5653</v>
      </c>
      <c r="C113" s="13" t="s">
        <v>322</v>
      </c>
      <c r="D113" s="13" t="s">
        <v>13</v>
      </c>
      <c r="E113" s="57">
        <v>838</v>
      </c>
      <c r="F113" s="58">
        <v>0</v>
      </c>
      <c r="G113" s="58">
        <v>5</v>
      </c>
      <c r="H113" s="58"/>
      <c r="I113" s="58">
        <v>5</v>
      </c>
      <c r="J113" s="59">
        <v>0.59665999999999997</v>
      </c>
      <c r="K113" s="1"/>
      <c r="L113" s="1" t="s">
        <v>381</v>
      </c>
      <c r="M113" s="1"/>
      <c r="N113" s="1">
        <v>0</v>
      </c>
      <c r="O113" s="1">
        <v>0</v>
      </c>
      <c r="P113" s="1">
        <v>1</v>
      </c>
      <c r="Q113" s="1">
        <v>0</v>
      </c>
      <c r="R113" s="1"/>
    </row>
    <row r="114" spans="1:18" s="15" customFormat="1" ht="12.75" customHeight="1" x14ac:dyDescent="0.2">
      <c r="A114" s="46"/>
      <c r="B114" s="14">
        <v>5760</v>
      </c>
      <c r="C114" s="13" t="s">
        <v>271</v>
      </c>
      <c r="D114" s="13" t="s">
        <v>17</v>
      </c>
      <c r="E114" s="57">
        <v>508</v>
      </c>
      <c r="F114" s="58">
        <v>3</v>
      </c>
      <c r="G114" s="58">
        <v>0</v>
      </c>
      <c r="H114" s="58"/>
      <c r="I114" s="58">
        <v>3</v>
      </c>
      <c r="J114" s="59">
        <v>0.59055000000000002</v>
      </c>
      <c r="K114" s="1"/>
      <c r="L114" s="1" t="s">
        <v>381</v>
      </c>
      <c r="M114" s="1"/>
      <c r="N114" s="1">
        <v>0</v>
      </c>
      <c r="O114" s="1">
        <v>0</v>
      </c>
      <c r="P114" s="1">
        <v>1</v>
      </c>
      <c r="Q114" s="1">
        <v>0</v>
      </c>
      <c r="R114" s="1"/>
    </row>
    <row r="115" spans="1:18" s="15" customFormat="1" ht="12.75" customHeight="1" x14ac:dyDescent="0.2">
      <c r="A115" s="46"/>
      <c r="B115" s="14">
        <v>5931</v>
      </c>
      <c r="C115" s="13" t="s">
        <v>302</v>
      </c>
      <c r="D115" s="13" t="s">
        <v>17</v>
      </c>
      <c r="E115" s="57">
        <v>513</v>
      </c>
      <c r="F115" s="58">
        <v>3</v>
      </c>
      <c r="G115" s="58">
        <v>0</v>
      </c>
      <c r="H115" s="58"/>
      <c r="I115" s="58">
        <v>3</v>
      </c>
      <c r="J115" s="59">
        <v>0.58479999999999999</v>
      </c>
      <c r="K115" s="1"/>
      <c r="L115" s="1" t="s">
        <v>381</v>
      </c>
      <c r="M115" s="1"/>
      <c r="N115" s="1">
        <v>0</v>
      </c>
      <c r="O115" s="1">
        <v>0</v>
      </c>
      <c r="P115" s="1">
        <v>1</v>
      </c>
      <c r="Q115" s="1">
        <v>0</v>
      </c>
      <c r="R115" s="1"/>
    </row>
    <row r="116" spans="1:18" s="15" customFormat="1" ht="12.75" customHeight="1" x14ac:dyDescent="0.2">
      <c r="A116" s="46"/>
      <c r="B116" s="14">
        <v>5754</v>
      </c>
      <c r="C116" s="13" t="s">
        <v>212</v>
      </c>
      <c r="D116" s="13" t="s">
        <v>17</v>
      </c>
      <c r="E116" s="57">
        <v>348</v>
      </c>
      <c r="F116" s="58">
        <v>0</v>
      </c>
      <c r="G116" s="58">
        <v>2</v>
      </c>
      <c r="H116" s="58"/>
      <c r="I116" s="58">
        <v>2</v>
      </c>
      <c r="J116" s="59">
        <v>0.57471000000000005</v>
      </c>
      <c r="K116" s="1"/>
      <c r="L116" s="1" t="s">
        <v>381</v>
      </c>
      <c r="M116" s="1"/>
      <c r="N116" s="1">
        <v>0</v>
      </c>
      <c r="O116" s="1">
        <v>0</v>
      </c>
      <c r="P116" s="1">
        <v>1</v>
      </c>
      <c r="Q116" s="1">
        <v>0</v>
      </c>
      <c r="R116" s="1"/>
    </row>
    <row r="117" spans="1:18" s="15" customFormat="1" ht="12.75" customHeight="1" x14ac:dyDescent="0.2">
      <c r="A117" s="46"/>
      <c r="B117" s="14">
        <v>5553</v>
      </c>
      <c r="C117" s="13" t="s">
        <v>147</v>
      </c>
      <c r="D117" s="13" t="s">
        <v>17</v>
      </c>
      <c r="E117" s="57">
        <v>1071</v>
      </c>
      <c r="F117" s="58">
        <v>0</v>
      </c>
      <c r="G117" s="58">
        <v>6</v>
      </c>
      <c r="H117" s="58"/>
      <c r="I117" s="58">
        <v>6</v>
      </c>
      <c r="J117" s="59">
        <v>0.56022000000000005</v>
      </c>
      <c r="K117" s="1"/>
      <c r="L117" s="1" t="s">
        <v>381</v>
      </c>
      <c r="M117" s="1"/>
      <c r="N117" s="1">
        <v>0</v>
      </c>
      <c r="O117" s="1">
        <v>0</v>
      </c>
      <c r="P117" s="1">
        <v>1</v>
      </c>
      <c r="Q117" s="1">
        <v>0</v>
      </c>
      <c r="R117" s="1"/>
    </row>
    <row r="118" spans="1:18" s="15" customFormat="1" ht="12.75" customHeight="1" x14ac:dyDescent="0.2">
      <c r="A118" s="46"/>
      <c r="B118" s="14">
        <v>5624</v>
      </c>
      <c r="C118" s="13" t="s">
        <v>93</v>
      </c>
      <c r="D118" s="13" t="s">
        <v>20</v>
      </c>
      <c r="E118" s="57">
        <v>11667</v>
      </c>
      <c r="F118" s="58">
        <v>23</v>
      </c>
      <c r="G118" s="58">
        <v>41</v>
      </c>
      <c r="H118" s="58"/>
      <c r="I118" s="58">
        <v>64</v>
      </c>
      <c r="J118" s="59">
        <v>0.54856000000000005</v>
      </c>
      <c r="K118" s="1"/>
      <c r="L118" s="1" t="s">
        <v>381</v>
      </c>
      <c r="M118" s="1"/>
      <c r="N118" s="1">
        <v>0</v>
      </c>
      <c r="O118" s="1">
        <v>0</v>
      </c>
      <c r="P118" s="1">
        <v>1</v>
      </c>
      <c r="Q118" s="1">
        <v>0</v>
      </c>
      <c r="R118" s="1"/>
    </row>
    <row r="119" spans="1:18" s="15" customFormat="1" ht="12.75" customHeight="1" x14ac:dyDescent="0.2">
      <c r="A119" s="46"/>
      <c r="B119" s="14">
        <v>5516</v>
      </c>
      <c r="C119" s="13" t="s">
        <v>39</v>
      </c>
      <c r="D119" s="13" t="s">
        <v>16</v>
      </c>
      <c r="E119" s="57">
        <v>2790</v>
      </c>
      <c r="F119" s="58">
        <v>0</v>
      </c>
      <c r="G119" s="58">
        <v>15</v>
      </c>
      <c r="H119" s="58"/>
      <c r="I119" s="58">
        <v>15</v>
      </c>
      <c r="J119" s="59">
        <v>0.53763000000000005</v>
      </c>
      <c r="K119" s="1"/>
      <c r="L119" s="1" t="s">
        <v>381</v>
      </c>
      <c r="M119" s="1"/>
      <c r="N119" s="1">
        <v>0</v>
      </c>
      <c r="O119" s="1">
        <v>0</v>
      </c>
      <c r="P119" s="1">
        <v>1</v>
      </c>
      <c r="Q119" s="1">
        <v>0</v>
      </c>
      <c r="R119" s="1"/>
    </row>
    <row r="120" spans="1:18" s="15" customFormat="1" ht="12.75" customHeight="1" x14ac:dyDescent="0.2">
      <c r="A120" s="46"/>
      <c r="B120" s="14">
        <v>5790</v>
      </c>
      <c r="C120" s="13" t="s">
        <v>231</v>
      </c>
      <c r="D120" s="13" t="s">
        <v>18</v>
      </c>
      <c r="E120" s="57">
        <v>569</v>
      </c>
      <c r="F120" s="58">
        <v>0</v>
      </c>
      <c r="G120" s="58">
        <v>3</v>
      </c>
      <c r="H120" s="58"/>
      <c r="I120" s="58">
        <v>3</v>
      </c>
      <c r="J120" s="59">
        <v>0.52724000000000004</v>
      </c>
      <c r="K120" s="1"/>
      <c r="L120" s="1" t="s">
        <v>381</v>
      </c>
      <c r="M120" s="1"/>
      <c r="N120" s="1">
        <v>0</v>
      </c>
      <c r="O120" s="1">
        <v>0</v>
      </c>
      <c r="P120" s="1">
        <v>1</v>
      </c>
      <c r="Q120" s="1">
        <v>0</v>
      </c>
      <c r="R120" s="1"/>
    </row>
    <row r="121" spans="1:18" s="15" customFormat="1" ht="12.75" customHeight="1" x14ac:dyDescent="0.2">
      <c r="A121" s="46"/>
      <c r="B121" s="14">
        <v>5530</v>
      </c>
      <c r="C121" s="13" t="s">
        <v>260</v>
      </c>
      <c r="D121" s="13" t="s">
        <v>16</v>
      </c>
      <c r="E121" s="57">
        <v>576</v>
      </c>
      <c r="F121" s="58">
        <v>0</v>
      </c>
      <c r="G121" s="58">
        <v>3</v>
      </c>
      <c r="H121" s="58"/>
      <c r="I121" s="58">
        <v>3</v>
      </c>
      <c r="J121" s="59">
        <v>0.52083000000000002</v>
      </c>
      <c r="K121" s="1"/>
      <c r="L121" s="1" t="s">
        <v>381</v>
      </c>
      <c r="M121" s="1"/>
      <c r="N121" s="1">
        <v>0</v>
      </c>
      <c r="O121" s="1">
        <v>0</v>
      </c>
      <c r="P121" s="1">
        <v>1</v>
      </c>
      <c r="Q121" s="1">
        <v>0</v>
      </c>
      <c r="R121" s="1"/>
    </row>
    <row r="122" spans="1:18" s="15" customFormat="1" ht="12.75" customHeight="1" x14ac:dyDescent="0.2">
      <c r="A122" s="46"/>
      <c r="B122" s="14">
        <v>5621</v>
      </c>
      <c r="C122" s="13" t="s">
        <v>107</v>
      </c>
      <c r="D122" s="13" t="s">
        <v>13</v>
      </c>
      <c r="E122" s="57">
        <v>587</v>
      </c>
      <c r="F122" s="58">
        <v>0</v>
      </c>
      <c r="G122" s="58">
        <v>3</v>
      </c>
      <c r="H122" s="58"/>
      <c r="I122" s="58">
        <v>3</v>
      </c>
      <c r="J122" s="59">
        <v>0.51107000000000002</v>
      </c>
      <c r="K122" s="1"/>
      <c r="L122" s="1" t="s">
        <v>381</v>
      </c>
      <c r="M122" s="1"/>
      <c r="N122" s="1">
        <v>0</v>
      </c>
      <c r="O122" s="1">
        <v>0</v>
      </c>
      <c r="P122" s="1">
        <v>1</v>
      </c>
      <c r="Q122" s="1">
        <v>0</v>
      </c>
      <c r="R122" s="1"/>
    </row>
    <row r="123" spans="1:18" s="15" customFormat="1" ht="12.75" customHeight="1" x14ac:dyDescent="0.2">
      <c r="A123" s="46"/>
      <c r="B123" s="14">
        <v>5716</v>
      </c>
      <c r="C123" s="13" t="s">
        <v>189</v>
      </c>
      <c r="D123" s="13" t="s">
        <v>14</v>
      </c>
      <c r="E123" s="57">
        <v>1772</v>
      </c>
      <c r="F123" s="58">
        <v>1</v>
      </c>
      <c r="G123" s="58">
        <v>8</v>
      </c>
      <c r="H123" s="58"/>
      <c r="I123" s="58">
        <v>9</v>
      </c>
      <c r="J123" s="59">
        <v>0.50790000000000002</v>
      </c>
      <c r="K123" s="1"/>
      <c r="L123" s="1" t="s">
        <v>381</v>
      </c>
      <c r="M123" s="1"/>
      <c r="N123" s="1">
        <v>0</v>
      </c>
      <c r="O123" s="1">
        <v>0</v>
      </c>
      <c r="P123" s="1">
        <v>1</v>
      </c>
      <c r="Q123" s="1">
        <v>0</v>
      </c>
      <c r="R123" s="1"/>
    </row>
    <row r="124" spans="1:18" s="15" customFormat="1" ht="12.75" customHeight="1" x14ac:dyDescent="0.2">
      <c r="A124" s="46"/>
      <c r="B124" s="14">
        <v>5854</v>
      </c>
      <c r="C124" s="13" t="s">
        <v>143</v>
      </c>
      <c r="D124" s="13" t="s">
        <v>14</v>
      </c>
      <c r="E124" s="57">
        <v>401</v>
      </c>
      <c r="F124" s="58">
        <v>0</v>
      </c>
      <c r="G124" s="58">
        <v>2</v>
      </c>
      <c r="H124" s="58"/>
      <c r="I124" s="58">
        <v>2</v>
      </c>
      <c r="J124" s="59">
        <v>0.49875000000000003</v>
      </c>
      <c r="K124" s="1"/>
      <c r="L124" s="1" t="s">
        <v>381</v>
      </c>
      <c r="M124" s="1"/>
      <c r="N124" s="1">
        <v>0</v>
      </c>
      <c r="O124" s="1">
        <v>0</v>
      </c>
      <c r="P124" s="1">
        <v>1</v>
      </c>
      <c r="Q124" s="1">
        <v>0</v>
      </c>
      <c r="R124" s="1"/>
    </row>
    <row r="125" spans="1:18" s="15" customFormat="1" ht="12.75" customHeight="1" x14ac:dyDescent="0.2">
      <c r="A125" s="46"/>
      <c r="B125" s="14">
        <v>5727</v>
      </c>
      <c r="C125" s="13" t="s">
        <v>42</v>
      </c>
      <c r="D125" s="13" t="s">
        <v>14</v>
      </c>
      <c r="E125" s="57">
        <v>3012</v>
      </c>
      <c r="F125" s="58">
        <v>1</v>
      </c>
      <c r="G125" s="58">
        <v>14</v>
      </c>
      <c r="H125" s="58"/>
      <c r="I125" s="58">
        <v>15</v>
      </c>
      <c r="J125" s="59">
        <v>0.49801000000000001</v>
      </c>
      <c r="K125" s="1"/>
      <c r="L125" s="1" t="s">
        <v>381</v>
      </c>
      <c r="M125" s="1"/>
      <c r="N125" s="1">
        <v>0</v>
      </c>
      <c r="O125" s="1">
        <v>0</v>
      </c>
      <c r="P125" s="1">
        <v>1</v>
      </c>
      <c r="Q125" s="1">
        <v>0</v>
      </c>
      <c r="R125" s="1"/>
    </row>
    <row r="126" spans="1:18" s="15" customFormat="1" ht="12.75" customHeight="1" x14ac:dyDescent="0.2">
      <c r="A126" s="46"/>
      <c r="B126" s="14">
        <v>5613</v>
      </c>
      <c r="C126" s="13" t="s">
        <v>78</v>
      </c>
      <c r="D126" s="13" t="s">
        <v>18</v>
      </c>
      <c r="E126" s="57">
        <v>5465</v>
      </c>
      <c r="F126" s="58">
        <v>0</v>
      </c>
      <c r="G126" s="58">
        <v>27</v>
      </c>
      <c r="H126" s="58"/>
      <c r="I126" s="58">
        <v>27</v>
      </c>
      <c r="J126" s="59">
        <v>0.49404999999999999</v>
      </c>
      <c r="K126" s="1"/>
      <c r="L126" s="1" t="s">
        <v>381</v>
      </c>
      <c r="M126" s="1"/>
      <c r="N126" s="1">
        <v>0</v>
      </c>
      <c r="O126" s="1">
        <v>0</v>
      </c>
      <c r="P126" s="1">
        <v>1</v>
      </c>
      <c r="Q126" s="1">
        <v>0</v>
      </c>
      <c r="R126" s="1"/>
    </row>
    <row r="127" spans="1:18" s="15" customFormat="1" ht="12.75" customHeight="1" x14ac:dyDescent="0.2">
      <c r="A127" s="46"/>
      <c r="B127" s="14">
        <v>5714</v>
      </c>
      <c r="C127" s="13" t="s">
        <v>168</v>
      </c>
      <c r="D127" s="13" t="s">
        <v>14</v>
      </c>
      <c r="E127" s="57">
        <v>1274</v>
      </c>
      <c r="F127" s="58">
        <v>0</v>
      </c>
      <c r="G127" s="58">
        <v>6</v>
      </c>
      <c r="H127" s="58"/>
      <c r="I127" s="58">
        <v>6</v>
      </c>
      <c r="J127" s="59">
        <v>0.47095999999999999</v>
      </c>
      <c r="K127" s="1"/>
      <c r="L127" s="1" t="s">
        <v>381</v>
      </c>
      <c r="M127" s="1"/>
      <c r="N127" s="1">
        <v>0</v>
      </c>
      <c r="O127" s="1">
        <v>0</v>
      </c>
      <c r="P127" s="1">
        <v>1</v>
      </c>
      <c r="Q127" s="1">
        <v>0</v>
      </c>
      <c r="R127" s="1"/>
    </row>
    <row r="128" spans="1:18" s="15" customFormat="1" ht="12.75" customHeight="1" x14ac:dyDescent="0.2">
      <c r="A128" s="46"/>
      <c r="B128" s="14">
        <v>5477</v>
      </c>
      <c r="C128" s="13" t="s">
        <v>69</v>
      </c>
      <c r="D128" s="13" t="s">
        <v>13</v>
      </c>
      <c r="E128" s="57">
        <v>4902</v>
      </c>
      <c r="F128" s="58">
        <v>1</v>
      </c>
      <c r="G128" s="58">
        <v>22</v>
      </c>
      <c r="H128" s="58"/>
      <c r="I128" s="58">
        <v>23</v>
      </c>
      <c r="J128" s="59">
        <v>0.46920000000000001</v>
      </c>
      <c r="K128" s="1"/>
      <c r="L128" s="1" t="s">
        <v>381</v>
      </c>
      <c r="M128" s="1"/>
      <c r="N128" s="1">
        <v>0</v>
      </c>
      <c r="O128" s="1">
        <v>0</v>
      </c>
      <c r="P128" s="1">
        <v>1</v>
      </c>
      <c r="Q128" s="1">
        <v>0</v>
      </c>
      <c r="R128" s="1"/>
    </row>
    <row r="129" spans="1:18" s="15" customFormat="1" ht="12.75" customHeight="1" x14ac:dyDescent="0.2">
      <c r="A129" s="46"/>
      <c r="B129" s="14">
        <v>5725</v>
      </c>
      <c r="C129" s="13" t="s">
        <v>67</v>
      </c>
      <c r="D129" s="13" t="s">
        <v>14</v>
      </c>
      <c r="E129" s="57">
        <v>4280</v>
      </c>
      <c r="F129" s="58">
        <v>0</v>
      </c>
      <c r="G129" s="58">
        <v>20</v>
      </c>
      <c r="H129" s="58"/>
      <c r="I129" s="58">
        <v>20</v>
      </c>
      <c r="J129" s="59">
        <v>0.46728999999999998</v>
      </c>
      <c r="K129" s="1"/>
      <c r="L129" s="1" t="s">
        <v>381</v>
      </c>
      <c r="M129" s="1"/>
      <c r="N129" s="1">
        <v>0</v>
      </c>
      <c r="O129" s="1">
        <v>0</v>
      </c>
      <c r="P129" s="1">
        <v>1</v>
      </c>
      <c r="Q129" s="1">
        <v>0</v>
      </c>
      <c r="R129" s="1"/>
    </row>
    <row r="130" spans="1:18" s="15" customFormat="1" ht="12.75" customHeight="1" x14ac:dyDescent="0.2">
      <c r="A130" s="46"/>
      <c r="B130" s="14">
        <v>5720</v>
      </c>
      <c r="C130" s="13" t="s">
        <v>199</v>
      </c>
      <c r="D130" s="13" t="s">
        <v>14</v>
      </c>
      <c r="E130" s="57">
        <v>1071</v>
      </c>
      <c r="F130" s="58">
        <v>0</v>
      </c>
      <c r="G130" s="58">
        <v>5</v>
      </c>
      <c r="H130" s="58"/>
      <c r="I130" s="58">
        <v>5</v>
      </c>
      <c r="J130" s="59">
        <v>0.46684999999999999</v>
      </c>
      <c r="K130" s="1"/>
      <c r="L130" s="1" t="s">
        <v>381</v>
      </c>
      <c r="M130" s="1"/>
      <c r="N130" s="1">
        <v>0</v>
      </c>
      <c r="O130" s="1">
        <v>0</v>
      </c>
      <c r="P130" s="1">
        <v>1</v>
      </c>
      <c r="Q130" s="1">
        <v>0</v>
      </c>
      <c r="R130" s="1"/>
    </row>
    <row r="131" spans="1:18" s="15" customFormat="1" ht="12.75" customHeight="1" x14ac:dyDescent="0.2">
      <c r="A131" s="46"/>
      <c r="B131" s="14">
        <v>5831</v>
      </c>
      <c r="C131" s="13" t="s">
        <v>54</v>
      </c>
      <c r="D131" s="13" t="s">
        <v>15</v>
      </c>
      <c r="E131" s="57">
        <v>3435</v>
      </c>
      <c r="F131" s="58">
        <v>12</v>
      </c>
      <c r="G131" s="58">
        <v>4</v>
      </c>
      <c r="H131" s="58"/>
      <c r="I131" s="58">
        <v>16</v>
      </c>
      <c r="J131" s="59">
        <v>0.46578999999999998</v>
      </c>
      <c r="K131" s="1"/>
      <c r="L131" s="1" t="s">
        <v>381</v>
      </c>
      <c r="M131" s="1"/>
      <c r="N131" s="1">
        <v>0</v>
      </c>
      <c r="O131" s="1">
        <v>0</v>
      </c>
      <c r="P131" s="1">
        <v>1</v>
      </c>
      <c r="Q131" s="1">
        <v>0</v>
      </c>
      <c r="R131" s="1"/>
    </row>
    <row r="132" spans="1:18" s="15" customFormat="1" ht="12.75" customHeight="1" x14ac:dyDescent="0.2">
      <c r="A132" s="46"/>
      <c r="B132" s="14">
        <v>5656</v>
      </c>
      <c r="C132" s="13" t="s">
        <v>68</v>
      </c>
      <c r="D132" s="13" t="s">
        <v>13</v>
      </c>
      <c r="E132" s="57">
        <v>4387</v>
      </c>
      <c r="F132" s="58">
        <v>1</v>
      </c>
      <c r="G132" s="58">
        <v>19</v>
      </c>
      <c r="H132" s="58"/>
      <c r="I132" s="58">
        <v>20</v>
      </c>
      <c r="J132" s="59">
        <v>0.45589000000000002</v>
      </c>
      <c r="K132" s="1"/>
      <c r="L132" s="1" t="s">
        <v>381</v>
      </c>
      <c r="M132" s="1"/>
      <c r="N132" s="1">
        <v>0</v>
      </c>
      <c r="O132" s="1">
        <v>0</v>
      </c>
      <c r="P132" s="1">
        <v>1</v>
      </c>
      <c r="Q132" s="1">
        <v>0</v>
      </c>
      <c r="R132" s="1"/>
    </row>
    <row r="133" spans="1:18" s="15" customFormat="1" ht="12.75" customHeight="1" x14ac:dyDescent="0.2">
      <c r="A133" s="46"/>
      <c r="B133" s="14">
        <v>5643</v>
      </c>
      <c r="C133" s="13" t="s">
        <v>76</v>
      </c>
      <c r="D133" s="13" t="s">
        <v>13</v>
      </c>
      <c r="E133" s="57">
        <v>5273</v>
      </c>
      <c r="F133" s="58">
        <v>2</v>
      </c>
      <c r="G133" s="58">
        <v>22</v>
      </c>
      <c r="H133" s="58"/>
      <c r="I133" s="58">
        <v>24</v>
      </c>
      <c r="J133" s="59">
        <v>0.45515</v>
      </c>
      <c r="K133" s="1"/>
      <c r="L133" s="1" t="s">
        <v>381</v>
      </c>
      <c r="M133" s="1"/>
      <c r="N133" s="1">
        <v>0</v>
      </c>
      <c r="O133" s="1">
        <v>0</v>
      </c>
      <c r="P133" s="1">
        <v>1</v>
      </c>
      <c r="Q133" s="1">
        <v>0</v>
      </c>
      <c r="R133" s="1"/>
    </row>
    <row r="134" spans="1:18" s="15" customFormat="1" ht="12.75" customHeight="1" x14ac:dyDescent="0.2">
      <c r="A134" s="46"/>
      <c r="B134" s="14">
        <v>5749</v>
      </c>
      <c r="C134" s="13" t="s">
        <v>77</v>
      </c>
      <c r="D134" s="13" t="s">
        <v>17</v>
      </c>
      <c r="E134" s="57">
        <v>5442</v>
      </c>
      <c r="F134" s="58">
        <v>12</v>
      </c>
      <c r="G134" s="58">
        <v>12</v>
      </c>
      <c r="H134" s="58"/>
      <c r="I134" s="58">
        <v>24</v>
      </c>
      <c r="J134" s="59">
        <v>0.44101000000000001</v>
      </c>
      <c r="K134" s="1"/>
      <c r="L134" s="1" t="s">
        <v>381</v>
      </c>
      <c r="M134" s="1"/>
      <c r="N134" s="1">
        <v>0</v>
      </c>
      <c r="O134" s="1">
        <v>0</v>
      </c>
      <c r="P134" s="1">
        <v>1</v>
      </c>
      <c r="Q134" s="1">
        <v>0</v>
      </c>
      <c r="R134" s="1"/>
    </row>
    <row r="135" spans="1:18" s="15" customFormat="1" ht="12.75" customHeight="1" x14ac:dyDescent="0.2">
      <c r="A135" s="46"/>
      <c r="B135" s="14">
        <v>5634</v>
      </c>
      <c r="C135" s="13" t="s">
        <v>51</v>
      </c>
      <c r="D135" s="13" t="s">
        <v>13</v>
      </c>
      <c r="E135" s="57">
        <v>3218</v>
      </c>
      <c r="F135" s="58">
        <v>1</v>
      </c>
      <c r="G135" s="58">
        <v>13</v>
      </c>
      <c r="H135" s="58"/>
      <c r="I135" s="58">
        <v>14</v>
      </c>
      <c r="J135" s="59">
        <v>0.43504999999999999</v>
      </c>
      <c r="K135" s="1"/>
      <c r="L135" s="1" t="s">
        <v>381</v>
      </c>
      <c r="M135" s="1"/>
      <c r="N135" s="1">
        <v>0</v>
      </c>
      <c r="O135" s="1">
        <v>0</v>
      </c>
      <c r="P135" s="1">
        <v>1</v>
      </c>
      <c r="Q135" s="1">
        <v>0</v>
      </c>
      <c r="R135" s="1"/>
    </row>
    <row r="136" spans="1:18" s="15" customFormat="1" ht="12.75" customHeight="1" x14ac:dyDescent="0.2">
      <c r="A136" s="46"/>
      <c r="B136" s="14">
        <v>5604</v>
      </c>
      <c r="C136" s="13" t="s">
        <v>30</v>
      </c>
      <c r="D136" s="13" t="s">
        <v>18</v>
      </c>
      <c r="E136" s="57">
        <v>2088</v>
      </c>
      <c r="F136" s="58">
        <v>3</v>
      </c>
      <c r="G136" s="58">
        <v>6</v>
      </c>
      <c r="H136" s="58"/>
      <c r="I136" s="58">
        <v>9</v>
      </c>
      <c r="J136" s="59">
        <v>0.43103000000000002</v>
      </c>
      <c r="K136" s="1"/>
      <c r="L136" s="1" t="s">
        <v>381</v>
      </c>
      <c r="M136" s="1"/>
      <c r="N136" s="1">
        <v>0</v>
      </c>
      <c r="O136" s="1">
        <v>0</v>
      </c>
      <c r="P136" s="1">
        <v>1</v>
      </c>
      <c r="Q136" s="1">
        <v>0</v>
      </c>
      <c r="R136" s="1"/>
    </row>
    <row r="137" spans="1:18" s="15" customFormat="1" ht="12.75" customHeight="1" x14ac:dyDescent="0.2">
      <c r="A137" s="46"/>
      <c r="B137" s="14">
        <v>5498</v>
      </c>
      <c r="C137" s="13" t="s">
        <v>36</v>
      </c>
      <c r="D137" s="13" t="s">
        <v>13</v>
      </c>
      <c r="E137" s="57">
        <v>2618</v>
      </c>
      <c r="F137" s="58">
        <v>1</v>
      </c>
      <c r="G137" s="58">
        <v>10</v>
      </c>
      <c r="H137" s="58"/>
      <c r="I137" s="58">
        <v>11</v>
      </c>
      <c r="J137" s="59">
        <v>0.42016999999999999</v>
      </c>
      <c r="K137" s="1"/>
      <c r="L137" s="1" t="s">
        <v>381</v>
      </c>
      <c r="M137" s="1"/>
      <c r="N137" s="1">
        <v>0</v>
      </c>
      <c r="O137" s="1">
        <v>0</v>
      </c>
      <c r="P137" s="1">
        <v>1</v>
      </c>
      <c r="Q137" s="1">
        <v>0</v>
      </c>
      <c r="R137" s="1"/>
    </row>
    <row r="138" spans="1:18" s="15" customFormat="1" ht="12.75" customHeight="1" x14ac:dyDescent="0.2">
      <c r="A138" s="46"/>
      <c r="B138" s="14">
        <v>5481</v>
      </c>
      <c r="C138" s="13" t="s">
        <v>179</v>
      </c>
      <c r="D138" s="13" t="s">
        <v>13</v>
      </c>
      <c r="E138" s="57">
        <v>238</v>
      </c>
      <c r="F138" s="58">
        <v>1</v>
      </c>
      <c r="G138" s="58">
        <v>0</v>
      </c>
      <c r="H138" s="58"/>
      <c r="I138" s="58">
        <v>1</v>
      </c>
      <c r="J138" s="59">
        <v>0.42016999999999999</v>
      </c>
      <c r="K138" s="1"/>
      <c r="L138" s="1" t="s">
        <v>381</v>
      </c>
      <c r="M138" s="1"/>
      <c r="N138" s="1">
        <v>0</v>
      </c>
      <c r="O138" s="1">
        <v>0</v>
      </c>
      <c r="P138" s="1">
        <v>1</v>
      </c>
      <c r="Q138" s="1">
        <v>0</v>
      </c>
      <c r="R138" s="1"/>
    </row>
    <row r="139" spans="1:18" s="15" customFormat="1" ht="12.75" customHeight="1" x14ac:dyDescent="0.2">
      <c r="A139" s="46"/>
      <c r="B139" s="14">
        <v>5842</v>
      </c>
      <c r="C139" s="13" t="s">
        <v>279</v>
      </c>
      <c r="D139" s="13" t="s">
        <v>21</v>
      </c>
      <c r="E139" s="57">
        <v>499</v>
      </c>
      <c r="F139" s="58">
        <v>0</v>
      </c>
      <c r="G139" s="58">
        <v>2</v>
      </c>
      <c r="H139" s="58"/>
      <c r="I139" s="58">
        <v>2</v>
      </c>
      <c r="J139" s="59">
        <v>0.40079999999999999</v>
      </c>
      <c r="K139" s="1"/>
      <c r="L139" s="1" t="s">
        <v>381</v>
      </c>
      <c r="M139" s="1"/>
      <c r="N139" s="1">
        <v>0</v>
      </c>
      <c r="O139" s="1">
        <v>0</v>
      </c>
      <c r="P139" s="1">
        <v>1</v>
      </c>
      <c r="Q139" s="1">
        <v>0</v>
      </c>
      <c r="R139" s="1"/>
    </row>
    <row r="140" spans="1:18" s="15" customFormat="1" ht="12.75" customHeight="1" x14ac:dyDescent="0.2">
      <c r="A140" s="46"/>
      <c r="B140" s="14">
        <v>5830</v>
      </c>
      <c r="C140" s="13" t="s">
        <v>317</v>
      </c>
      <c r="D140" s="13" t="s">
        <v>15</v>
      </c>
      <c r="E140" s="57">
        <v>524</v>
      </c>
      <c r="F140" s="58">
        <v>0</v>
      </c>
      <c r="G140" s="58">
        <v>2</v>
      </c>
      <c r="H140" s="58"/>
      <c r="I140" s="58">
        <v>2</v>
      </c>
      <c r="J140" s="59">
        <v>0.38168000000000002</v>
      </c>
      <c r="K140" s="1"/>
      <c r="L140" s="1" t="s">
        <v>381</v>
      </c>
      <c r="M140" s="1"/>
      <c r="N140" s="1">
        <v>0</v>
      </c>
      <c r="O140" s="1">
        <v>0</v>
      </c>
      <c r="P140" s="1">
        <v>1</v>
      </c>
      <c r="Q140" s="1">
        <v>0</v>
      </c>
      <c r="R140" s="1"/>
    </row>
    <row r="141" spans="1:18" s="15" customFormat="1" ht="12.75" customHeight="1" x14ac:dyDescent="0.2">
      <c r="A141" s="46"/>
      <c r="B141" s="14">
        <v>5804</v>
      </c>
      <c r="C141" s="13" t="s">
        <v>210</v>
      </c>
      <c r="D141" s="13" t="s">
        <v>16</v>
      </c>
      <c r="E141" s="57">
        <v>1576</v>
      </c>
      <c r="F141" s="58">
        <v>0</v>
      </c>
      <c r="G141" s="58">
        <v>6</v>
      </c>
      <c r="H141" s="58"/>
      <c r="I141" s="58">
        <v>6</v>
      </c>
      <c r="J141" s="59">
        <v>0.38070999999999999</v>
      </c>
      <c r="K141" s="1"/>
      <c r="L141" s="1" t="s">
        <v>381</v>
      </c>
      <c r="M141" s="1"/>
      <c r="N141" s="1">
        <v>0</v>
      </c>
      <c r="O141" s="1">
        <v>0</v>
      </c>
      <c r="P141" s="1">
        <v>1</v>
      </c>
      <c r="Q141" s="1">
        <v>0</v>
      </c>
      <c r="R141" s="1"/>
    </row>
    <row r="142" spans="1:18" s="15" customFormat="1" ht="12.75" customHeight="1" x14ac:dyDescent="0.2">
      <c r="A142" s="46"/>
      <c r="B142" s="14">
        <v>5860</v>
      </c>
      <c r="C142" s="13" t="s">
        <v>264</v>
      </c>
      <c r="D142" s="13" t="s">
        <v>14</v>
      </c>
      <c r="E142" s="57">
        <v>1588</v>
      </c>
      <c r="F142" s="58">
        <v>0</v>
      </c>
      <c r="G142" s="58">
        <v>6</v>
      </c>
      <c r="H142" s="58"/>
      <c r="I142" s="58">
        <v>6</v>
      </c>
      <c r="J142" s="59">
        <v>0.37783</v>
      </c>
      <c r="K142" s="1"/>
      <c r="L142" s="1" t="s">
        <v>381</v>
      </c>
      <c r="M142" s="1"/>
      <c r="N142" s="1">
        <v>0</v>
      </c>
      <c r="O142" s="1">
        <v>0</v>
      </c>
      <c r="P142" s="1">
        <v>1</v>
      </c>
      <c r="Q142" s="1">
        <v>0</v>
      </c>
      <c r="R142" s="1"/>
    </row>
    <row r="143" spans="1:18" s="15" customFormat="1" ht="12.75" customHeight="1" x14ac:dyDescent="0.2">
      <c r="A143" s="46"/>
      <c r="B143" s="14">
        <v>5921</v>
      </c>
      <c r="C143" s="13" t="s">
        <v>240</v>
      </c>
      <c r="D143" s="13" t="s">
        <v>17</v>
      </c>
      <c r="E143" s="57">
        <v>269</v>
      </c>
      <c r="F143" s="58">
        <v>0</v>
      </c>
      <c r="G143" s="58">
        <v>1</v>
      </c>
      <c r="H143" s="58"/>
      <c r="I143" s="58">
        <v>1</v>
      </c>
      <c r="J143" s="59">
        <v>0.37175000000000002</v>
      </c>
      <c r="K143" s="1"/>
      <c r="L143" s="1" t="s">
        <v>381</v>
      </c>
      <c r="M143" s="1"/>
      <c r="N143" s="1">
        <v>0</v>
      </c>
      <c r="O143" s="1">
        <v>0</v>
      </c>
      <c r="P143" s="1">
        <v>1</v>
      </c>
      <c r="Q143" s="1">
        <v>0</v>
      </c>
      <c r="R143" s="1"/>
    </row>
    <row r="144" spans="1:18" s="15" customFormat="1" ht="12.75" customHeight="1" x14ac:dyDescent="0.2">
      <c r="A144" s="46"/>
      <c r="B144" s="14">
        <v>5428</v>
      </c>
      <c r="C144" s="13" t="s">
        <v>35</v>
      </c>
      <c r="D144" s="13" t="s">
        <v>13</v>
      </c>
      <c r="E144" s="57">
        <v>2458</v>
      </c>
      <c r="F144" s="58">
        <v>1</v>
      </c>
      <c r="G144" s="58">
        <v>8</v>
      </c>
      <c r="H144" s="58"/>
      <c r="I144" s="58">
        <v>9</v>
      </c>
      <c r="J144" s="59">
        <v>0.36614999999999998</v>
      </c>
      <c r="K144" s="1"/>
      <c r="L144" s="1" t="s">
        <v>381</v>
      </c>
      <c r="M144" s="1"/>
      <c r="N144" s="1">
        <v>0</v>
      </c>
      <c r="O144" s="1">
        <v>0</v>
      </c>
      <c r="P144" s="1">
        <v>1</v>
      </c>
      <c r="Q144" s="1">
        <v>0</v>
      </c>
      <c r="R144" s="1"/>
    </row>
    <row r="145" spans="1:18" s="15" customFormat="1" ht="12.75" customHeight="1" x14ac:dyDescent="0.2">
      <c r="A145" s="46"/>
      <c r="B145" s="14">
        <v>5654</v>
      </c>
      <c r="C145" s="13" t="s">
        <v>326</v>
      </c>
      <c r="D145" s="13" t="s">
        <v>13</v>
      </c>
      <c r="E145" s="57">
        <v>548</v>
      </c>
      <c r="F145" s="58">
        <v>1</v>
      </c>
      <c r="G145" s="58">
        <v>1</v>
      </c>
      <c r="H145" s="58"/>
      <c r="I145" s="58">
        <v>2</v>
      </c>
      <c r="J145" s="59">
        <v>0.36496000000000001</v>
      </c>
      <c r="K145" s="1"/>
      <c r="L145" s="1" t="s">
        <v>381</v>
      </c>
      <c r="M145" s="1"/>
      <c r="N145" s="1">
        <v>0</v>
      </c>
      <c r="O145" s="1">
        <v>0</v>
      </c>
      <c r="P145" s="1">
        <v>1</v>
      </c>
      <c r="Q145" s="1">
        <v>0</v>
      </c>
      <c r="R145" s="1"/>
    </row>
    <row r="146" spans="1:18" s="15" customFormat="1" ht="12.75" customHeight="1" x14ac:dyDescent="0.2">
      <c r="A146" s="46"/>
      <c r="B146" s="14">
        <v>5535</v>
      </c>
      <c r="C146" s="13" t="s">
        <v>283</v>
      </c>
      <c r="D146" s="13" t="s">
        <v>16</v>
      </c>
      <c r="E146" s="57">
        <v>837</v>
      </c>
      <c r="F146" s="58">
        <v>2</v>
      </c>
      <c r="G146" s="58">
        <v>1</v>
      </c>
      <c r="H146" s="58"/>
      <c r="I146" s="58">
        <v>3</v>
      </c>
      <c r="J146" s="59">
        <v>0.35842000000000002</v>
      </c>
      <c r="K146" s="1"/>
      <c r="L146" s="1" t="s">
        <v>381</v>
      </c>
      <c r="M146" s="1"/>
      <c r="N146" s="1">
        <v>0</v>
      </c>
      <c r="O146" s="1">
        <v>0</v>
      </c>
      <c r="P146" s="1">
        <v>1</v>
      </c>
      <c r="Q146" s="1">
        <v>0</v>
      </c>
      <c r="R146" s="1"/>
    </row>
    <row r="147" spans="1:18" s="15" customFormat="1" ht="12.75" customHeight="1" x14ac:dyDescent="0.2">
      <c r="A147" s="46"/>
      <c r="B147" s="14">
        <v>5533</v>
      </c>
      <c r="C147" s="13" t="s">
        <v>265</v>
      </c>
      <c r="D147" s="13" t="s">
        <v>16</v>
      </c>
      <c r="E147" s="57">
        <v>850</v>
      </c>
      <c r="F147" s="58">
        <v>1</v>
      </c>
      <c r="G147" s="58">
        <v>2</v>
      </c>
      <c r="H147" s="58"/>
      <c r="I147" s="58">
        <v>3</v>
      </c>
      <c r="J147" s="59">
        <v>0.35293999999999998</v>
      </c>
      <c r="K147" s="1"/>
      <c r="L147" s="1" t="s">
        <v>381</v>
      </c>
      <c r="M147" s="1"/>
      <c r="N147" s="1">
        <v>0</v>
      </c>
      <c r="O147" s="1">
        <v>0</v>
      </c>
      <c r="P147" s="1">
        <v>1</v>
      </c>
      <c r="Q147" s="1">
        <v>0</v>
      </c>
      <c r="R147" s="1"/>
    </row>
    <row r="148" spans="1:18" s="15" customFormat="1" ht="12.75" customHeight="1" x14ac:dyDescent="0.2">
      <c r="A148" s="46"/>
      <c r="B148" s="14">
        <v>5715</v>
      </c>
      <c r="C148" s="13" t="s">
        <v>182</v>
      </c>
      <c r="D148" s="13" t="s">
        <v>14</v>
      </c>
      <c r="E148" s="57">
        <v>1143</v>
      </c>
      <c r="F148" s="58">
        <v>2</v>
      </c>
      <c r="G148" s="58">
        <v>2</v>
      </c>
      <c r="H148" s="58"/>
      <c r="I148" s="58">
        <v>4</v>
      </c>
      <c r="J148" s="59">
        <v>0.34995999999999999</v>
      </c>
      <c r="K148" s="1"/>
      <c r="L148" s="1" t="s">
        <v>381</v>
      </c>
      <c r="M148" s="1"/>
      <c r="N148" s="1">
        <v>0</v>
      </c>
      <c r="O148" s="1">
        <v>0</v>
      </c>
      <c r="P148" s="1">
        <v>1</v>
      </c>
      <c r="Q148" s="1">
        <v>0</v>
      </c>
      <c r="R148" s="1"/>
    </row>
    <row r="149" spans="1:18" s="15" customFormat="1" ht="12.75" customHeight="1" x14ac:dyDescent="0.2">
      <c r="A149" s="46"/>
      <c r="B149" s="14">
        <v>5495</v>
      </c>
      <c r="C149" s="13" t="s">
        <v>52</v>
      </c>
      <c r="D149" s="13" t="s">
        <v>16</v>
      </c>
      <c r="E149" s="57">
        <v>3177</v>
      </c>
      <c r="F149" s="58">
        <v>0</v>
      </c>
      <c r="G149" s="58">
        <v>11</v>
      </c>
      <c r="H149" s="58"/>
      <c r="I149" s="58">
        <v>11</v>
      </c>
      <c r="J149" s="59">
        <v>0.34623999999999999</v>
      </c>
      <c r="K149" s="1"/>
      <c r="L149" s="1" t="s">
        <v>381</v>
      </c>
      <c r="M149" s="1"/>
      <c r="N149" s="1">
        <v>0</v>
      </c>
      <c r="O149" s="1">
        <v>0</v>
      </c>
      <c r="P149" s="1">
        <v>1</v>
      </c>
      <c r="Q149" s="1">
        <v>0</v>
      </c>
      <c r="R149" s="1"/>
    </row>
    <row r="150" spans="1:18" s="15" customFormat="1" ht="12.75" customHeight="1" x14ac:dyDescent="0.2">
      <c r="A150" s="46"/>
      <c r="B150" s="14">
        <v>5633</v>
      </c>
      <c r="C150" s="13" t="s">
        <v>44</v>
      </c>
      <c r="D150" s="13" t="s">
        <v>13</v>
      </c>
      <c r="E150" s="57">
        <v>3004</v>
      </c>
      <c r="F150" s="58">
        <v>1</v>
      </c>
      <c r="G150" s="58">
        <v>9</v>
      </c>
      <c r="H150" s="58"/>
      <c r="I150" s="58">
        <v>10</v>
      </c>
      <c r="J150" s="59">
        <v>0.33289000000000002</v>
      </c>
      <c r="K150" s="1"/>
      <c r="L150" s="1" t="s">
        <v>381</v>
      </c>
      <c r="M150" s="1"/>
      <c r="N150" s="1">
        <v>0</v>
      </c>
      <c r="O150" s="1">
        <v>0</v>
      </c>
      <c r="P150" s="1">
        <v>1</v>
      </c>
      <c r="Q150" s="1">
        <v>0</v>
      </c>
      <c r="R150" s="1"/>
    </row>
    <row r="151" spans="1:18" s="15" customFormat="1" ht="12.75" customHeight="1" x14ac:dyDescent="0.2">
      <c r="A151" s="46"/>
      <c r="B151" s="14">
        <v>5652</v>
      </c>
      <c r="C151" s="13" t="s">
        <v>316</v>
      </c>
      <c r="D151" s="13" t="s">
        <v>13</v>
      </c>
      <c r="E151" s="57">
        <v>602</v>
      </c>
      <c r="F151" s="58">
        <v>0</v>
      </c>
      <c r="G151" s="58">
        <v>2</v>
      </c>
      <c r="H151" s="58"/>
      <c r="I151" s="58">
        <v>2</v>
      </c>
      <c r="J151" s="59">
        <v>0.33223000000000003</v>
      </c>
      <c r="K151" s="1"/>
      <c r="L151" s="1" t="s">
        <v>381</v>
      </c>
      <c r="M151" s="1"/>
      <c r="N151" s="1">
        <v>0</v>
      </c>
      <c r="O151" s="1">
        <v>0</v>
      </c>
      <c r="P151" s="1">
        <v>1</v>
      </c>
      <c r="Q151" s="1">
        <v>0</v>
      </c>
      <c r="R151" s="1"/>
    </row>
    <row r="152" spans="1:18" s="15" customFormat="1" ht="12.75" customHeight="1" x14ac:dyDescent="0.2">
      <c r="A152" s="46"/>
      <c r="B152" s="14">
        <v>5482</v>
      </c>
      <c r="C152" s="13" t="s">
        <v>184</v>
      </c>
      <c r="D152" s="13" t="s">
        <v>13</v>
      </c>
      <c r="E152" s="57">
        <v>1211</v>
      </c>
      <c r="F152" s="58">
        <v>1</v>
      </c>
      <c r="G152" s="58">
        <v>3</v>
      </c>
      <c r="H152" s="58"/>
      <c r="I152" s="58">
        <v>4</v>
      </c>
      <c r="J152" s="59">
        <v>0.33030999999999999</v>
      </c>
      <c r="K152" s="1"/>
      <c r="L152" s="1" t="s">
        <v>381</v>
      </c>
      <c r="M152" s="1"/>
      <c r="N152" s="1">
        <v>0</v>
      </c>
      <c r="O152" s="1">
        <v>0</v>
      </c>
      <c r="P152" s="1">
        <v>1</v>
      </c>
      <c r="Q152" s="1">
        <v>0</v>
      </c>
      <c r="R152" s="1"/>
    </row>
    <row r="153" spans="1:18" s="15" customFormat="1" ht="12.75" customHeight="1" x14ac:dyDescent="0.2">
      <c r="A153" s="46"/>
      <c r="B153" s="14">
        <v>5523</v>
      </c>
      <c r="C153" s="13" t="s">
        <v>37</v>
      </c>
      <c r="D153" s="13" t="s">
        <v>16</v>
      </c>
      <c r="E153" s="57">
        <v>2731</v>
      </c>
      <c r="F153" s="58">
        <v>0</v>
      </c>
      <c r="G153" s="58">
        <v>9</v>
      </c>
      <c r="H153" s="58"/>
      <c r="I153" s="58">
        <v>9</v>
      </c>
      <c r="J153" s="59">
        <v>0.32955000000000001</v>
      </c>
      <c r="K153" s="1"/>
      <c r="L153" s="1" t="s">
        <v>381</v>
      </c>
      <c r="M153" s="1"/>
      <c r="N153" s="1">
        <v>0</v>
      </c>
      <c r="O153" s="1">
        <v>0</v>
      </c>
      <c r="P153" s="1">
        <v>1</v>
      </c>
      <c r="Q153" s="1">
        <v>0</v>
      </c>
      <c r="R153" s="1"/>
    </row>
    <row r="154" spans="1:18" s="15" customFormat="1" ht="12.75" customHeight="1" x14ac:dyDescent="0.2">
      <c r="A154" s="46"/>
      <c r="B154" s="14">
        <v>5855</v>
      </c>
      <c r="C154" s="13" t="s">
        <v>183</v>
      </c>
      <c r="D154" s="13" t="s">
        <v>14</v>
      </c>
      <c r="E154" s="57">
        <v>623</v>
      </c>
      <c r="F154" s="58">
        <v>0</v>
      </c>
      <c r="G154" s="58">
        <v>2</v>
      </c>
      <c r="H154" s="58"/>
      <c r="I154" s="58">
        <v>2</v>
      </c>
      <c r="J154" s="59">
        <v>0.32102999999999998</v>
      </c>
      <c r="K154" s="1"/>
      <c r="L154" s="1" t="s">
        <v>381</v>
      </c>
      <c r="M154" s="1"/>
      <c r="N154" s="1">
        <v>0</v>
      </c>
      <c r="O154" s="1">
        <v>0</v>
      </c>
      <c r="P154" s="1">
        <v>1</v>
      </c>
      <c r="Q154" s="1">
        <v>0</v>
      </c>
      <c r="R154" s="1"/>
    </row>
    <row r="155" spans="1:18" s="15" customFormat="1" ht="12.75" customHeight="1" x14ac:dyDescent="0.2">
      <c r="A155" s="46"/>
      <c r="B155" s="14">
        <v>5431</v>
      </c>
      <c r="C155" s="13" t="s">
        <v>239</v>
      </c>
      <c r="D155" s="13" t="s">
        <v>13</v>
      </c>
      <c r="E155" s="57">
        <v>324</v>
      </c>
      <c r="F155" s="58">
        <v>0</v>
      </c>
      <c r="G155" s="58">
        <v>1</v>
      </c>
      <c r="H155" s="58"/>
      <c r="I155" s="58">
        <v>1</v>
      </c>
      <c r="J155" s="59">
        <v>0.30864000000000003</v>
      </c>
      <c r="K155" s="1"/>
      <c r="L155" s="1" t="s">
        <v>381</v>
      </c>
      <c r="M155" s="1"/>
      <c r="N155" s="1">
        <v>0</v>
      </c>
      <c r="O155" s="1">
        <v>0</v>
      </c>
      <c r="P155" s="1">
        <v>1</v>
      </c>
      <c r="Q155" s="1">
        <v>0</v>
      </c>
      <c r="R155" s="1"/>
    </row>
    <row r="156" spans="1:18" s="15" customFormat="1" ht="12.75" customHeight="1" x14ac:dyDescent="0.2">
      <c r="A156" s="46"/>
      <c r="B156" s="14">
        <v>5581</v>
      </c>
      <c r="C156" s="13" t="s">
        <v>65</v>
      </c>
      <c r="D156" s="13" t="s">
        <v>18</v>
      </c>
      <c r="E156" s="57">
        <v>3922</v>
      </c>
      <c r="F156" s="58">
        <v>4</v>
      </c>
      <c r="G156" s="58">
        <v>8</v>
      </c>
      <c r="H156" s="58"/>
      <c r="I156" s="58">
        <v>12</v>
      </c>
      <c r="J156" s="59">
        <v>0.30597000000000002</v>
      </c>
      <c r="K156" s="1"/>
      <c r="L156" s="1" t="s">
        <v>381</v>
      </c>
      <c r="M156" s="1"/>
      <c r="N156" s="1">
        <v>0</v>
      </c>
      <c r="O156" s="1">
        <v>0</v>
      </c>
      <c r="P156" s="1">
        <v>1</v>
      </c>
      <c r="Q156" s="1">
        <v>0</v>
      </c>
      <c r="R156" s="1"/>
    </row>
    <row r="157" spans="1:18" s="15" customFormat="1" ht="12.75" customHeight="1" x14ac:dyDescent="0.2">
      <c r="A157" s="46"/>
      <c r="B157" s="14">
        <v>5708</v>
      </c>
      <c r="C157" s="13" t="s">
        <v>151</v>
      </c>
      <c r="D157" s="13" t="s">
        <v>14</v>
      </c>
      <c r="E157" s="57">
        <v>982</v>
      </c>
      <c r="F157" s="58">
        <v>0</v>
      </c>
      <c r="G157" s="58">
        <v>3</v>
      </c>
      <c r="H157" s="58"/>
      <c r="I157" s="58">
        <v>3</v>
      </c>
      <c r="J157" s="59">
        <v>0.30549999999999999</v>
      </c>
      <c r="K157" s="1"/>
      <c r="L157" s="1" t="s">
        <v>381</v>
      </c>
      <c r="M157" s="1"/>
      <c r="N157" s="1">
        <v>0</v>
      </c>
      <c r="O157" s="1">
        <v>0</v>
      </c>
      <c r="P157" s="1">
        <v>1</v>
      </c>
      <c r="Q157" s="1">
        <v>0</v>
      </c>
      <c r="R157" s="1"/>
    </row>
    <row r="158" spans="1:18" s="15" customFormat="1" ht="12.75" customHeight="1" x14ac:dyDescent="0.2">
      <c r="A158" s="46"/>
      <c r="B158" s="14">
        <v>5883</v>
      </c>
      <c r="C158" s="13" t="s">
        <v>33</v>
      </c>
      <c r="D158" s="13" t="s">
        <v>21</v>
      </c>
      <c r="E158" s="57">
        <v>2322</v>
      </c>
      <c r="F158" s="58">
        <v>0</v>
      </c>
      <c r="G158" s="58">
        <v>7</v>
      </c>
      <c r="H158" s="58"/>
      <c r="I158" s="58">
        <v>7</v>
      </c>
      <c r="J158" s="59">
        <v>0.30146000000000001</v>
      </c>
      <c r="K158" s="1"/>
      <c r="L158" s="1" t="s">
        <v>381</v>
      </c>
      <c r="M158" s="1"/>
      <c r="N158" s="1">
        <v>0</v>
      </c>
      <c r="O158" s="1">
        <v>0</v>
      </c>
      <c r="P158" s="1">
        <v>1</v>
      </c>
      <c r="Q158" s="1">
        <v>0</v>
      </c>
      <c r="R158" s="1"/>
    </row>
    <row r="159" spans="1:18" s="15" customFormat="1" ht="12.75" customHeight="1" x14ac:dyDescent="0.2">
      <c r="A159" s="46"/>
      <c r="B159" s="14">
        <v>5704</v>
      </c>
      <c r="C159" s="13" t="s">
        <v>120</v>
      </c>
      <c r="D159" s="13" t="s">
        <v>14</v>
      </c>
      <c r="E159" s="57">
        <v>2041</v>
      </c>
      <c r="F159" s="58">
        <v>0</v>
      </c>
      <c r="G159" s="58">
        <v>6</v>
      </c>
      <c r="H159" s="58"/>
      <c r="I159" s="58">
        <v>6</v>
      </c>
      <c r="J159" s="59">
        <v>0.29397000000000001</v>
      </c>
      <c r="K159" s="1"/>
      <c r="L159" s="1" t="s">
        <v>381</v>
      </c>
      <c r="M159" s="1"/>
      <c r="N159" s="1">
        <v>0</v>
      </c>
      <c r="O159" s="1">
        <v>0</v>
      </c>
      <c r="P159" s="1">
        <v>1</v>
      </c>
      <c r="Q159" s="1">
        <v>0</v>
      </c>
      <c r="R159" s="1"/>
    </row>
    <row r="160" spans="1:18" s="15" customFormat="1" ht="12.75" customHeight="1" x14ac:dyDescent="0.2">
      <c r="A160" s="46"/>
      <c r="B160" s="14">
        <v>5731</v>
      </c>
      <c r="C160" s="13" t="s">
        <v>221</v>
      </c>
      <c r="D160" s="13" t="s">
        <v>14</v>
      </c>
      <c r="E160" s="57">
        <v>1374</v>
      </c>
      <c r="F160" s="58">
        <v>0</v>
      </c>
      <c r="G160" s="58">
        <v>4</v>
      </c>
      <c r="H160" s="58"/>
      <c r="I160" s="58">
        <v>4</v>
      </c>
      <c r="J160" s="59">
        <v>0.29111999999999999</v>
      </c>
      <c r="K160" s="1"/>
      <c r="L160" s="1" t="s">
        <v>381</v>
      </c>
      <c r="M160" s="1"/>
      <c r="N160" s="1">
        <v>0</v>
      </c>
      <c r="O160" s="1">
        <v>0</v>
      </c>
      <c r="P160" s="1">
        <v>1</v>
      </c>
      <c r="Q160" s="1">
        <v>0</v>
      </c>
      <c r="R160" s="1"/>
    </row>
    <row r="161" spans="1:18" s="15" customFormat="1" ht="12.75" customHeight="1" x14ac:dyDescent="0.2">
      <c r="A161" s="46"/>
      <c r="B161" s="14">
        <v>5859</v>
      </c>
      <c r="C161" s="13" t="s">
        <v>40</v>
      </c>
      <c r="D161" s="13" t="s">
        <v>14</v>
      </c>
      <c r="E161" s="57">
        <v>2749</v>
      </c>
      <c r="F161" s="58">
        <v>4</v>
      </c>
      <c r="G161" s="58">
        <v>4</v>
      </c>
      <c r="H161" s="58"/>
      <c r="I161" s="58">
        <v>8</v>
      </c>
      <c r="J161" s="59">
        <v>0.29100999999999999</v>
      </c>
      <c r="K161" s="1"/>
      <c r="L161" s="1" t="s">
        <v>381</v>
      </c>
      <c r="M161" s="1"/>
      <c r="N161" s="1">
        <v>0</v>
      </c>
      <c r="O161" s="1">
        <v>0</v>
      </c>
      <c r="P161" s="1">
        <v>1</v>
      </c>
      <c r="Q161" s="1">
        <v>0</v>
      </c>
      <c r="R161" s="1"/>
    </row>
    <row r="162" spans="1:18" s="15" customFormat="1" ht="12.75" customHeight="1" x14ac:dyDescent="0.2">
      <c r="A162" s="46"/>
      <c r="B162" s="14">
        <v>5587</v>
      </c>
      <c r="C162" s="13" t="s">
        <v>91</v>
      </c>
      <c r="D162" s="13" t="s">
        <v>19</v>
      </c>
      <c r="E162" s="57">
        <v>9543</v>
      </c>
      <c r="F162" s="58">
        <v>5</v>
      </c>
      <c r="G162" s="58">
        <v>22</v>
      </c>
      <c r="H162" s="58"/>
      <c r="I162" s="58">
        <v>27</v>
      </c>
      <c r="J162" s="59">
        <v>0.28293000000000001</v>
      </c>
      <c r="K162" s="1"/>
      <c r="L162" s="1" t="s">
        <v>381</v>
      </c>
      <c r="M162" s="1"/>
      <c r="N162" s="1">
        <v>0</v>
      </c>
      <c r="O162" s="1">
        <v>0</v>
      </c>
      <c r="P162" s="1">
        <v>1</v>
      </c>
      <c r="Q162" s="1">
        <v>0</v>
      </c>
      <c r="R162" s="1"/>
    </row>
    <row r="163" spans="1:18" s="15" customFormat="1" ht="12.75" customHeight="1" x14ac:dyDescent="0.2">
      <c r="A163" s="46"/>
      <c r="B163" s="14">
        <v>5480</v>
      </c>
      <c r="C163" s="13" t="s">
        <v>175</v>
      </c>
      <c r="D163" s="13" t="s">
        <v>16</v>
      </c>
      <c r="E163" s="57">
        <v>1099</v>
      </c>
      <c r="F163" s="58">
        <v>0</v>
      </c>
      <c r="G163" s="58">
        <v>3</v>
      </c>
      <c r="H163" s="58"/>
      <c r="I163" s="58">
        <v>3</v>
      </c>
      <c r="J163" s="59">
        <v>0.27298</v>
      </c>
      <c r="K163" s="1"/>
      <c r="L163" s="1" t="s">
        <v>381</v>
      </c>
      <c r="M163" s="1"/>
      <c r="N163" s="1">
        <v>0</v>
      </c>
      <c r="O163" s="1">
        <v>0</v>
      </c>
      <c r="P163" s="1">
        <v>1</v>
      </c>
      <c r="Q163" s="1">
        <v>0</v>
      </c>
      <c r="R163" s="1"/>
    </row>
    <row r="164" spans="1:18" s="15" customFormat="1" ht="12.75" customHeight="1" x14ac:dyDescent="0.2">
      <c r="A164" s="46"/>
      <c r="B164" s="14">
        <v>5631</v>
      </c>
      <c r="C164" s="13" t="s">
        <v>177</v>
      </c>
      <c r="D164" s="13" t="s">
        <v>13</v>
      </c>
      <c r="E164" s="57">
        <v>742</v>
      </c>
      <c r="F164" s="58">
        <v>0</v>
      </c>
      <c r="G164" s="58">
        <v>2</v>
      </c>
      <c r="H164" s="58"/>
      <c r="I164" s="58">
        <v>2</v>
      </c>
      <c r="J164" s="59">
        <v>0.26954</v>
      </c>
      <c r="K164" s="1"/>
      <c r="L164" s="1" t="s">
        <v>381</v>
      </c>
      <c r="M164" s="1"/>
      <c r="N164" s="1">
        <v>0</v>
      </c>
      <c r="O164" s="1">
        <v>0</v>
      </c>
      <c r="P164" s="1">
        <v>1</v>
      </c>
      <c r="Q164" s="1">
        <v>0</v>
      </c>
      <c r="R164" s="1"/>
    </row>
    <row r="165" spans="1:18" s="15" customFormat="1" ht="12.75" customHeight="1" x14ac:dyDescent="0.2">
      <c r="A165" s="46"/>
      <c r="B165" s="14">
        <v>5456</v>
      </c>
      <c r="C165" s="13" t="s">
        <v>173</v>
      </c>
      <c r="D165" s="13" t="s">
        <v>15</v>
      </c>
      <c r="E165" s="57">
        <v>1885</v>
      </c>
      <c r="F165" s="58">
        <v>0</v>
      </c>
      <c r="G165" s="58">
        <v>5</v>
      </c>
      <c r="H165" s="58"/>
      <c r="I165" s="58">
        <v>5</v>
      </c>
      <c r="J165" s="59">
        <v>0.26524999999999999</v>
      </c>
      <c r="K165" s="1"/>
      <c r="L165" s="1" t="s">
        <v>381</v>
      </c>
      <c r="M165" s="1"/>
      <c r="N165" s="1">
        <v>0</v>
      </c>
      <c r="O165" s="1">
        <v>0</v>
      </c>
      <c r="P165" s="1">
        <v>1</v>
      </c>
      <c r="Q165" s="1">
        <v>0</v>
      </c>
      <c r="R165" s="1"/>
    </row>
    <row r="166" spans="1:18" s="15" customFormat="1" ht="12.75" customHeight="1" x14ac:dyDescent="0.2">
      <c r="A166" s="46"/>
      <c r="B166" s="14">
        <v>5914</v>
      </c>
      <c r="C166" s="13" t="s">
        <v>185</v>
      </c>
      <c r="D166" s="13" t="s">
        <v>17</v>
      </c>
      <c r="E166" s="57">
        <v>381</v>
      </c>
      <c r="F166" s="58">
        <v>1</v>
      </c>
      <c r="G166" s="58">
        <v>0</v>
      </c>
      <c r="H166" s="58"/>
      <c r="I166" s="58">
        <v>1</v>
      </c>
      <c r="J166" s="59">
        <v>0.26246999999999998</v>
      </c>
      <c r="K166" s="1"/>
      <c r="L166" s="1" t="s">
        <v>381</v>
      </c>
      <c r="M166" s="1"/>
      <c r="N166" s="1">
        <v>0</v>
      </c>
      <c r="O166" s="1">
        <v>0</v>
      </c>
      <c r="P166" s="1">
        <v>1</v>
      </c>
      <c r="Q166" s="1">
        <v>0</v>
      </c>
      <c r="R166" s="1"/>
    </row>
    <row r="167" spans="1:18" s="15" customFormat="1" ht="12.75" customHeight="1" x14ac:dyDescent="0.2">
      <c r="A167" s="46"/>
      <c r="B167" s="14">
        <v>5520</v>
      </c>
      <c r="C167" s="13" t="s">
        <v>187</v>
      </c>
      <c r="D167" s="13" t="s">
        <v>16</v>
      </c>
      <c r="E167" s="57">
        <v>1148</v>
      </c>
      <c r="F167" s="58">
        <v>1</v>
      </c>
      <c r="G167" s="58">
        <v>2</v>
      </c>
      <c r="H167" s="58"/>
      <c r="I167" s="58">
        <v>3</v>
      </c>
      <c r="J167" s="59">
        <v>0.26132</v>
      </c>
      <c r="K167" s="1"/>
      <c r="L167" s="1" t="s">
        <v>381</v>
      </c>
      <c r="M167" s="1"/>
      <c r="N167" s="1">
        <v>0</v>
      </c>
      <c r="O167" s="1">
        <v>0</v>
      </c>
      <c r="P167" s="1">
        <v>1</v>
      </c>
      <c r="Q167" s="1">
        <v>0</v>
      </c>
      <c r="R167" s="1"/>
    </row>
    <row r="168" spans="1:18" s="15" customFormat="1" ht="12.75" customHeight="1" x14ac:dyDescent="0.2">
      <c r="A168" s="46"/>
      <c r="B168" s="14">
        <v>5610</v>
      </c>
      <c r="C168" s="13" t="s">
        <v>287</v>
      </c>
      <c r="D168" s="13" t="s">
        <v>18</v>
      </c>
      <c r="E168" s="57">
        <v>389</v>
      </c>
      <c r="F168" s="58">
        <v>0</v>
      </c>
      <c r="G168" s="58">
        <v>1</v>
      </c>
      <c r="H168" s="58"/>
      <c r="I168" s="58">
        <v>1</v>
      </c>
      <c r="J168" s="59">
        <v>0.25707000000000002</v>
      </c>
      <c r="K168" s="1"/>
      <c r="L168" s="1" t="s">
        <v>381</v>
      </c>
      <c r="M168" s="1"/>
      <c r="N168" s="1">
        <v>0</v>
      </c>
      <c r="O168" s="1">
        <v>0</v>
      </c>
      <c r="P168" s="1">
        <v>1</v>
      </c>
      <c r="Q168" s="1">
        <v>0</v>
      </c>
      <c r="R168" s="1"/>
    </row>
    <row r="169" spans="1:18" s="15" customFormat="1" ht="12.75" customHeight="1" x14ac:dyDescent="0.2">
      <c r="A169" s="46"/>
      <c r="B169" s="14">
        <v>5501</v>
      </c>
      <c r="C169" s="13" t="s">
        <v>293</v>
      </c>
      <c r="D169" s="13" t="s">
        <v>16</v>
      </c>
      <c r="E169" s="57">
        <v>1225</v>
      </c>
      <c r="F169" s="58">
        <v>0</v>
      </c>
      <c r="G169" s="58">
        <v>3</v>
      </c>
      <c r="H169" s="58"/>
      <c r="I169" s="58">
        <v>3</v>
      </c>
      <c r="J169" s="59">
        <v>0.24490000000000001</v>
      </c>
      <c r="K169" s="1"/>
      <c r="L169" s="1" t="s">
        <v>381</v>
      </c>
      <c r="M169" s="1"/>
      <c r="N169" s="1">
        <v>0</v>
      </c>
      <c r="O169" s="1">
        <v>0</v>
      </c>
      <c r="P169" s="1">
        <v>1</v>
      </c>
      <c r="Q169" s="1">
        <v>0</v>
      </c>
      <c r="R169" s="1"/>
    </row>
    <row r="170" spans="1:18" s="15" customFormat="1" ht="12.75" customHeight="1" x14ac:dyDescent="0.2">
      <c r="A170" s="46"/>
      <c r="B170" s="14">
        <v>5723</v>
      </c>
      <c r="C170" s="13" t="s">
        <v>31</v>
      </c>
      <c r="D170" s="13" t="s">
        <v>14</v>
      </c>
      <c r="E170" s="57">
        <v>2163</v>
      </c>
      <c r="F170" s="58">
        <v>0</v>
      </c>
      <c r="G170" s="58">
        <v>5</v>
      </c>
      <c r="H170" s="58"/>
      <c r="I170" s="58">
        <v>5</v>
      </c>
      <c r="J170" s="59">
        <v>0.23116</v>
      </c>
      <c r="K170" s="1"/>
      <c r="L170" s="1" t="s">
        <v>381</v>
      </c>
      <c r="M170" s="1"/>
      <c r="N170" s="1">
        <v>0</v>
      </c>
      <c r="O170" s="1">
        <v>0</v>
      </c>
      <c r="P170" s="1">
        <v>1</v>
      </c>
      <c r="Q170" s="1">
        <v>0</v>
      </c>
      <c r="R170" s="1"/>
    </row>
    <row r="171" spans="1:18" s="15" customFormat="1" ht="12.75" customHeight="1" x14ac:dyDescent="0.2">
      <c r="A171" s="46"/>
      <c r="B171" s="14">
        <v>5555</v>
      </c>
      <c r="C171" s="13" t="s">
        <v>167</v>
      </c>
      <c r="D171" s="13" t="s">
        <v>17</v>
      </c>
      <c r="E171" s="57">
        <v>438</v>
      </c>
      <c r="F171" s="58">
        <v>1</v>
      </c>
      <c r="G171" s="58">
        <v>0</v>
      </c>
      <c r="H171" s="58"/>
      <c r="I171" s="58">
        <v>1</v>
      </c>
      <c r="J171" s="59">
        <v>0.22831000000000001</v>
      </c>
      <c r="K171" s="1"/>
      <c r="L171" s="1" t="s">
        <v>381</v>
      </c>
      <c r="M171" s="1"/>
      <c r="N171" s="1">
        <v>0</v>
      </c>
      <c r="O171" s="1">
        <v>0</v>
      </c>
      <c r="P171" s="1">
        <v>1</v>
      </c>
      <c r="Q171" s="1">
        <v>0</v>
      </c>
      <c r="R171" s="1"/>
    </row>
    <row r="172" spans="1:18" s="15" customFormat="1" ht="12.75" customHeight="1" x14ac:dyDescent="0.2">
      <c r="A172" s="46"/>
      <c r="B172" s="14">
        <v>5926</v>
      </c>
      <c r="C172" s="13" t="s">
        <v>267</v>
      </c>
      <c r="D172" s="13" t="s">
        <v>17</v>
      </c>
      <c r="E172" s="57">
        <v>877</v>
      </c>
      <c r="F172" s="58">
        <v>2</v>
      </c>
      <c r="G172" s="58">
        <v>0</v>
      </c>
      <c r="H172" s="58"/>
      <c r="I172" s="58">
        <v>2</v>
      </c>
      <c r="J172" s="59">
        <v>0.22805</v>
      </c>
      <c r="K172" s="1"/>
      <c r="L172" s="1" t="s">
        <v>381</v>
      </c>
      <c r="M172" s="1"/>
      <c r="N172" s="1">
        <v>0</v>
      </c>
      <c r="O172" s="1">
        <v>0</v>
      </c>
      <c r="P172" s="1">
        <v>1</v>
      </c>
      <c r="Q172" s="1">
        <v>0</v>
      </c>
      <c r="R172" s="1"/>
    </row>
    <row r="173" spans="1:18" s="15" customFormat="1" ht="12.75" customHeight="1" x14ac:dyDescent="0.2">
      <c r="A173" s="46"/>
      <c r="B173" s="14">
        <v>5512</v>
      </c>
      <c r="C173" s="13" t="s">
        <v>122</v>
      </c>
      <c r="D173" s="13" t="s">
        <v>16</v>
      </c>
      <c r="E173" s="57">
        <v>1344</v>
      </c>
      <c r="F173" s="58">
        <v>2</v>
      </c>
      <c r="G173" s="58">
        <v>1</v>
      </c>
      <c r="H173" s="58"/>
      <c r="I173" s="58">
        <v>3</v>
      </c>
      <c r="J173" s="59">
        <v>0.22320999999999999</v>
      </c>
      <c r="K173" s="1"/>
      <c r="L173" s="1" t="s">
        <v>381</v>
      </c>
      <c r="M173" s="1"/>
      <c r="N173" s="1">
        <v>0</v>
      </c>
      <c r="O173" s="1">
        <v>0</v>
      </c>
      <c r="P173" s="1">
        <v>1</v>
      </c>
      <c r="Q173" s="1">
        <v>0</v>
      </c>
      <c r="R173" s="1"/>
    </row>
    <row r="174" spans="1:18" s="15" customFormat="1" ht="12.75" customHeight="1" x14ac:dyDescent="0.2">
      <c r="A174" s="46"/>
      <c r="B174" s="14">
        <v>5645</v>
      </c>
      <c r="C174" s="13" t="s">
        <v>276</v>
      </c>
      <c r="D174" s="13" t="s">
        <v>13</v>
      </c>
      <c r="E174" s="57">
        <v>454</v>
      </c>
      <c r="F174" s="58">
        <v>0</v>
      </c>
      <c r="G174" s="58">
        <v>1</v>
      </c>
      <c r="H174" s="58"/>
      <c r="I174" s="58">
        <v>1</v>
      </c>
      <c r="J174" s="59">
        <v>0.22026000000000001</v>
      </c>
      <c r="K174" s="1"/>
      <c r="L174" s="1" t="s">
        <v>381</v>
      </c>
      <c r="M174" s="1"/>
      <c r="N174" s="1">
        <v>0</v>
      </c>
      <c r="O174" s="1">
        <v>0</v>
      </c>
      <c r="P174" s="1">
        <v>1</v>
      </c>
      <c r="Q174" s="1">
        <v>0</v>
      </c>
      <c r="R174" s="1"/>
    </row>
    <row r="175" spans="1:18" s="15" customFormat="1" ht="12.75" customHeight="1" x14ac:dyDescent="0.2">
      <c r="A175" s="46"/>
      <c r="B175" s="14">
        <v>5632</v>
      </c>
      <c r="C175" s="13" t="s">
        <v>178</v>
      </c>
      <c r="D175" s="13" t="s">
        <v>13</v>
      </c>
      <c r="E175" s="57">
        <v>1837</v>
      </c>
      <c r="F175" s="58">
        <v>2</v>
      </c>
      <c r="G175" s="58">
        <v>2</v>
      </c>
      <c r="H175" s="58"/>
      <c r="I175" s="58">
        <v>4</v>
      </c>
      <c r="J175" s="59">
        <v>0.21775</v>
      </c>
      <c r="K175" s="1"/>
      <c r="L175" s="1" t="s">
        <v>381</v>
      </c>
      <c r="M175" s="1"/>
      <c r="N175" s="1">
        <v>0</v>
      </c>
      <c r="O175" s="1">
        <v>0</v>
      </c>
      <c r="P175" s="1">
        <v>1</v>
      </c>
      <c r="Q175" s="1">
        <v>0</v>
      </c>
      <c r="R175" s="1"/>
    </row>
    <row r="176" spans="1:18" s="15" customFormat="1" ht="12.75" customHeight="1" x14ac:dyDescent="0.2">
      <c r="A176" s="46"/>
      <c r="B176" s="14">
        <v>5559</v>
      </c>
      <c r="C176" s="13" t="s">
        <v>196</v>
      </c>
      <c r="D176" s="13" t="s">
        <v>17</v>
      </c>
      <c r="E176" s="57">
        <v>464</v>
      </c>
      <c r="F176" s="58">
        <v>0</v>
      </c>
      <c r="G176" s="58">
        <v>1</v>
      </c>
      <c r="H176" s="58"/>
      <c r="I176" s="58">
        <v>1</v>
      </c>
      <c r="J176" s="59">
        <v>0.21551999999999999</v>
      </c>
      <c r="K176" s="1"/>
      <c r="L176" s="1" t="s">
        <v>381</v>
      </c>
      <c r="M176" s="1"/>
      <c r="N176" s="1">
        <v>0</v>
      </c>
      <c r="O176" s="1">
        <v>0</v>
      </c>
      <c r="P176" s="1">
        <v>1</v>
      </c>
      <c r="Q176" s="1">
        <v>0</v>
      </c>
      <c r="R176" s="1"/>
    </row>
    <row r="177" spans="1:18" s="15" customFormat="1" ht="12.75" customHeight="1" x14ac:dyDescent="0.2">
      <c r="A177" s="46"/>
      <c r="B177" s="14">
        <v>5730</v>
      </c>
      <c r="C177" s="13" t="s">
        <v>300</v>
      </c>
      <c r="D177" s="13" t="s">
        <v>14</v>
      </c>
      <c r="E177" s="57">
        <v>1428</v>
      </c>
      <c r="F177" s="58">
        <v>0</v>
      </c>
      <c r="G177" s="58">
        <v>3</v>
      </c>
      <c r="H177" s="58"/>
      <c r="I177" s="58">
        <v>3</v>
      </c>
      <c r="J177" s="59">
        <v>0.21007999999999999</v>
      </c>
      <c r="K177" s="1"/>
      <c r="L177" s="1" t="s">
        <v>381</v>
      </c>
      <c r="M177" s="1"/>
      <c r="N177" s="1">
        <v>0</v>
      </c>
      <c r="O177" s="1">
        <v>0</v>
      </c>
      <c r="P177" s="1">
        <v>1</v>
      </c>
      <c r="Q177" s="1">
        <v>0</v>
      </c>
      <c r="R177" s="1"/>
    </row>
    <row r="178" spans="1:18" s="15" customFormat="1" ht="12.75" customHeight="1" x14ac:dyDescent="0.2">
      <c r="A178" s="46"/>
      <c r="B178" s="14">
        <v>5693</v>
      </c>
      <c r="C178" s="13" t="s">
        <v>43</v>
      </c>
      <c r="D178" s="13" t="s">
        <v>16</v>
      </c>
      <c r="E178" s="57">
        <v>2861</v>
      </c>
      <c r="F178" s="58">
        <v>0</v>
      </c>
      <c r="G178" s="58">
        <v>6</v>
      </c>
      <c r="H178" s="58"/>
      <c r="I178" s="58">
        <v>6</v>
      </c>
      <c r="J178" s="59">
        <v>0.20971999999999999</v>
      </c>
      <c r="K178" s="1"/>
      <c r="L178" s="1" t="s">
        <v>381</v>
      </c>
      <c r="M178" s="1"/>
      <c r="N178" s="1">
        <v>0</v>
      </c>
      <c r="O178" s="1">
        <v>0</v>
      </c>
      <c r="P178" s="1">
        <v>1</v>
      </c>
      <c r="Q178" s="1">
        <v>0</v>
      </c>
      <c r="R178" s="1"/>
    </row>
    <row r="179" spans="1:18" s="15" customFormat="1" ht="12.75" customHeight="1" x14ac:dyDescent="0.2">
      <c r="A179" s="46"/>
      <c r="B179" s="14">
        <v>5882</v>
      </c>
      <c r="C179" s="13" t="s">
        <v>49</v>
      </c>
      <c r="D179" s="13" t="s">
        <v>21</v>
      </c>
      <c r="E179" s="57">
        <v>3340</v>
      </c>
      <c r="F179" s="58">
        <v>1</v>
      </c>
      <c r="G179" s="58">
        <v>6</v>
      </c>
      <c r="H179" s="58"/>
      <c r="I179" s="58">
        <v>7</v>
      </c>
      <c r="J179" s="59">
        <v>0.20957999999999999</v>
      </c>
      <c r="K179" s="1"/>
      <c r="L179" s="1" t="s">
        <v>381</v>
      </c>
      <c r="M179" s="1"/>
      <c r="N179" s="1">
        <v>0</v>
      </c>
      <c r="O179" s="1">
        <v>0</v>
      </c>
      <c r="P179" s="1">
        <v>1</v>
      </c>
      <c r="Q179" s="1">
        <v>0</v>
      </c>
      <c r="R179" s="1"/>
    </row>
    <row r="180" spans="1:18" s="15" customFormat="1" ht="12.75" customHeight="1" x14ac:dyDescent="0.2">
      <c r="A180" s="46"/>
      <c r="B180" s="14">
        <v>5499</v>
      </c>
      <c r="C180" s="13" t="s">
        <v>289</v>
      </c>
      <c r="D180" s="13" t="s">
        <v>13</v>
      </c>
      <c r="E180" s="57">
        <v>480</v>
      </c>
      <c r="F180" s="58">
        <v>1</v>
      </c>
      <c r="G180" s="58">
        <v>0</v>
      </c>
      <c r="H180" s="58"/>
      <c r="I180" s="58">
        <v>1</v>
      </c>
      <c r="J180" s="59">
        <v>0.20832999999999999</v>
      </c>
      <c r="K180" s="1"/>
      <c r="L180" s="1" t="s">
        <v>381</v>
      </c>
      <c r="M180" s="1"/>
      <c r="N180" s="1">
        <v>0</v>
      </c>
      <c r="O180" s="1">
        <v>0</v>
      </c>
      <c r="P180" s="1">
        <v>1</v>
      </c>
      <c r="Q180" s="1">
        <v>0</v>
      </c>
      <c r="R180" s="1"/>
    </row>
    <row r="181" spans="1:18" s="15" customFormat="1" ht="12.75" customHeight="1" x14ac:dyDescent="0.2">
      <c r="A181" s="46"/>
      <c r="B181" s="14">
        <v>5857</v>
      </c>
      <c r="C181" s="13" t="s">
        <v>197</v>
      </c>
      <c r="D181" s="13" t="s">
        <v>14</v>
      </c>
      <c r="E181" s="57">
        <v>1441</v>
      </c>
      <c r="F181" s="58">
        <v>0</v>
      </c>
      <c r="G181" s="58">
        <v>3</v>
      </c>
      <c r="H181" s="58"/>
      <c r="I181" s="58">
        <v>3</v>
      </c>
      <c r="J181" s="59">
        <v>0.20818999999999999</v>
      </c>
      <c r="K181" s="1"/>
      <c r="L181" s="1" t="s">
        <v>381</v>
      </c>
      <c r="M181" s="1"/>
      <c r="N181" s="1">
        <v>0</v>
      </c>
      <c r="O181" s="1">
        <v>0</v>
      </c>
      <c r="P181" s="1">
        <v>1</v>
      </c>
      <c r="Q181" s="1">
        <v>0</v>
      </c>
      <c r="R181" s="1"/>
    </row>
    <row r="182" spans="1:18" s="15" customFormat="1" ht="12.75" customHeight="1" x14ac:dyDescent="0.2">
      <c r="A182" s="46"/>
      <c r="B182" s="14">
        <v>5756</v>
      </c>
      <c r="C182" s="13" t="s">
        <v>242</v>
      </c>
      <c r="D182" s="13" t="s">
        <v>17</v>
      </c>
      <c r="E182" s="57">
        <v>489</v>
      </c>
      <c r="F182" s="58">
        <v>1</v>
      </c>
      <c r="G182" s="58">
        <v>0</v>
      </c>
      <c r="H182" s="58"/>
      <c r="I182" s="58">
        <v>1</v>
      </c>
      <c r="J182" s="59">
        <v>0.20449999999999999</v>
      </c>
      <c r="K182" s="1"/>
      <c r="L182" s="1" t="s">
        <v>381</v>
      </c>
      <c r="M182" s="1"/>
      <c r="N182" s="1">
        <v>0</v>
      </c>
      <c r="O182" s="1">
        <v>0</v>
      </c>
      <c r="P182" s="1">
        <v>1</v>
      </c>
      <c r="Q182" s="1">
        <v>0</v>
      </c>
      <c r="R182" s="1"/>
    </row>
    <row r="183" spans="1:18" s="15" customFormat="1" ht="12.75" customHeight="1" x14ac:dyDescent="0.2">
      <c r="A183" s="46"/>
      <c r="B183" s="14">
        <v>5607</v>
      </c>
      <c r="C183" s="13" t="s">
        <v>46</v>
      </c>
      <c r="D183" s="13" t="s">
        <v>18</v>
      </c>
      <c r="E183" s="57">
        <v>2976</v>
      </c>
      <c r="F183" s="58">
        <v>3</v>
      </c>
      <c r="G183" s="58">
        <v>3</v>
      </c>
      <c r="H183" s="58"/>
      <c r="I183" s="58">
        <v>6</v>
      </c>
      <c r="J183" s="59">
        <v>0.20161000000000001</v>
      </c>
      <c r="K183" s="1"/>
      <c r="L183" s="1" t="s">
        <v>381</v>
      </c>
      <c r="M183" s="1"/>
      <c r="N183" s="1">
        <v>0</v>
      </c>
      <c r="O183" s="1">
        <v>0</v>
      </c>
      <c r="P183" s="1">
        <v>1</v>
      </c>
      <c r="Q183" s="1">
        <v>0</v>
      </c>
      <c r="R183" s="1"/>
    </row>
    <row r="184" spans="1:18" s="15" customFormat="1" ht="12.75" customHeight="1" x14ac:dyDescent="0.2">
      <c r="A184" s="46"/>
      <c r="B184" s="14">
        <v>5785</v>
      </c>
      <c r="C184" s="13" t="s">
        <v>166</v>
      </c>
      <c r="D184" s="13" t="s">
        <v>15</v>
      </c>
      <c r="E184" s="57">
        <v>499</v>
      </c>
      <c r="F184" s="58">
        <v>1</v>
      </c>
      <c r="G184" s="58">
        <v>0</v>
      </c>
      <c r="H184" s="58"/>
      <c r="I184" s="58">
        <v>1</v>
      </c>
      <c r="J184" s="59">
        <v>0.20039999999999999</v>
      </c>
      <c r="K184" s="1"/>
      <c r="L184" s="1" t="s">
        <v>381</v>
      </c>
      <c r="M184" s="1"/>
      <c r="N184" s="1">
        <v>0</v>
      </c>
      <c r="O184" s="1">
        <v>0</v>
      </c>
      <c r="P184" s="1">
        <v>1</v>
      </c>
      <c r="Q184" s="1">
        <v>0</v>
      </c>
      <c r="R184" s="1"/>
    </row>
    <row r="185" spans="1:18" s="15" customFormat="1" ht="12.75" customHeight="1" x14ac:dyDescent="0.2">
      <c r="A185" s="46"/>
      <c r="B185" s="14">
        <v>5798</v>
      </c>
      <c r="C185" s="13" t="s">
        <v>277</v>
      </c>
      <c r="D185" s="13" t="s">
        <v>15</v>
      </c>
      <c r="E185" s="57">
        <v>529</v>
      </c>
      <c r="F185" s="58">
        <v>1</v>
      </c>
      <c r="G185" s="58">
        <v>0</v>
      </c>
      <c r="H185" s="58"/>
      <c r="I185" s="58">
        <v>1</v>
      </c>
      <c r="J185" s="59">
        <v>0.18904000000000001</v>
      </c>
      <c r="K185" s="1"/>
      <c r="L185" s="1" t="s">
        <v>381</v>
      </c>
      <c r="M185" s="1"/>
      <c r="N185" s="1">
        <v>0</v>
      </c>
      <c r="O185" s="1">
        <v>0</v>
      </c>
      <c r="P185" s="1">
        <v>1</v>
      </c>
      <c r="Q185" s="1">
        <v>0</v>
      </c>
      <c r="R185" s="1"/>
    </row>
    <row r="186" spans="1:18" s="15" customFormat="1" ht="12.75" customHeight="1" x14ac:dyDescent="0.2">
      <c r="A186" s="46"/>
      <c r="B186" s="14">
        <v>5486</v>
      </c>
      <c r="C186" s="13" t="s">
        <v>224</v>
      </c>
      <c r="D186" s="13" t="s">
        <v>13</v>
      </c>
      <c r="E186" s="57">
        <v>1096</v>
      </c>
      <c r="F186" s="58">
        <v>0</v>
      </c>
      <c r="G186" s="58">
        <v>2</v>
      </c>
      <c r="H186" s="58"/>
      <c r="I186" s="58">
        <v>2</v>
      </c>
      <c r="J186" s="59">
        <v>0.18248</v>
      </c>
      <c r="K186" s="1"/>
      <c r="L186" s="1" t="s">
        <v>381</v>
      </c>
      <c r="M186" s="1"/>
      <c r="N186" s="1">
        <v>0</v>
      </c>
      <c r="O186" s="1">
        <v>0</v>
      </c>
      <c r="P186" s="1">
        <v>1</v>
      </c>
      <c r="Q186" s="1">
        <v>0</v>
      </c>
      <c r="R186" s="1"/>
    </row>
    <row r="187" spans="1:18" s="15" customFormat="1" ht="12.75" customHeight="1" x14ac:dyDescent="0.2">
      <c r="A187" s="46"/>
      <c r="B187" s="14">
        <v>5799</v>
      </c>
      <c r="C187" s="13" t="s">
        <v>29</v>
      </c>
      <c r="D187" s="13" t="s">
        <v>18</v>
      </c>
      <c r="E187" s="57">
        <v>2228</v>
      </c>
      <c r="F187" s="58">
        <v>0</v>
      </c>
      <c r="G187" s="58">
        <v>4</v>
      </c>
      <c r="H187" s="58"/>
      <c r="I187" s="58">
        <v>4</v>
      </c>
      <c r="J187" s="59">
        <v>0.17953</v>
      </c>
      <c r="K187" s="1"/>
      <c r="L187" s="1" t="s">
        <v>381</v>
      </c>
      <c r="M187" s="1"/>
      <c r="N187" s="1">
        <v>0</v>
      </c>
      <c r="O187" s="1">
        <v>0</v>
      </c>
      <c r="P187" s="1">
        <v>1</v>
      </c>
      <c r="Q187" s="1">
        <v>0</v>
      </c>
      <c r="R187" s="1"/>
    </row>
    <row r="188" spans="1:18" s="15" customFormat="1" ht="12.75" customHeight="1" x14ac:dyDescent="0.2">
      <c r="A188" s="46"/>
      <c r="B188" s="14">
        <v>5479</v>
      </c>
      <c r="C188" s="13" t="s">
        <v>171</v>
      </c>
      <c r="D188" s="13" t="s">
        <v>13</v>
      </c>
      <c r="E188" s="57">
        <v>561</v>
      </c>
      <c r="F188" s="58">
        <v>0</v>
      </c>
      <c r="G188" s="58">
        <v>1</v>
      </c>
      <c r="H188" s="58"/>
      <c r="I188" s="58">
        <v>1</v>
      </c>
      <c r="J188" s="59">
        <v>0.17824999999999999</v>
      </c>
      <c r="K188" s="1"/>
      <c r="L188" s="1" t="s">
        <v>381</v>
      </c>
      <c r="M188" s="1"/>
      <c r="N188" s="1">
        <v>0</v>
      </c>
      <c r="O188" s="1">
        <v>0</v>
      </c>
      <c r="P188" s="1">
        <v>1</v>
      </c>
      <c r="Q188" s="1">
        <v>0</v>
      </c>
      <c r="R188" s="1"/>
    </row>
    <row r="189" spans="1:18" s="15" customFormat="1" ht="12.75" customHeight="1" x14ac:dyDescent="0.2">
      <c r="A189" s="46"/>
      <c r="B189" s="14">
        <v>5423</v>
      </c>
      <c r="C189" s="13" t="s">
        <v>116</v>
      </c>
      <c r="D189" s="13" t="s">
        <v>13</v>
      </c>
      <c r="E189" s="57">
        <v>579</v>
      </c>
      <c r="F189" s="58">
        <v>0</v>
      </c>
      <c r="G189" s="58">
        <v>1</v>
      </c>
      <c r="H189" s="58"/>
      <c r="I189" s="58">
        <v>1</v>
      </c>
      <c r="J189" s="59">
        <v>0.17271</v>
      </c>
      <c r="K189" s="1"/>
      <c r="L189" s="1" t="s">
        <v>381</v>
      </c>
      <c r="M189" s="1"/>
      <c r="N189" s="1">
        <v>0</v>
      </c>
      <c r="O189" s="1">
        <v>0</v>
      </c>
      <c r="P189" s="1">
        <v>1</v>
      </c>
      <c r="Q189" s="1">
        <v>0</v>
      </c>
      <c r="R189" s="1"/>
    </row>
    <row r="190" spans="1:18" s="15" customFormat="1" ht="12.75" customHeight="1" x14ac:dyDescent="0.2">
      <c r="A190" s="46"/>
      <c r="B190" s="14">
        <v>5763</v>
      </c>
      <c r="C190" s="13" t="s">
        <v>306</v>
      </c>
      <c r="D190" s="13" t="s">
        <v>17</v>
      </c>
      <c r="E190" s="57">
        <v>583</v>
      </c>
      <c r="F190" s="58">
        <v>1</v>
      </c>
      <c r="G190" s="58">
        <v>0</v>
      </c>
      <c r="H190" s="58"/>
      <c r="I190" s="58">
        <v>1</v>
      </c>
      <c r="J190" s="59">
        <v>0.17152999999999999</v>
      </c>
      <c r="K190" s="1"/>
      <c r="L190" s="1" t="s">
        <v>381</v>
      </c>
      <c r="M190" s="1"/>
      <c r="N190" s="1">
        <v>0</v>
      </c>
      <c r="O190" s="1">
        <v>0</v>
      </c>
      <c r="P190" s="1">
        <v>1</v>
      </c>
      <c r="Q190" s="1">
        <v>0</v>
      </c>
      <c r="R190" s="1"/>
    </row>
    <row r="191" spans="1:18" s="15" customFormat="1" ht="12.75" customHeight="1" x14ac:dyDescent="0.2">
      <c r="A191" s="46"/>
      <c r="B191" s="14">
        <v>5702</v>
      </c>
      <c r="C191" s="13" t="s">
        <v>47</v>
      </c>
      <c r="D191" s="13" t="s">
        <v>14</v>
      </c>
      <c r="E191" s="57">
        <v>2968</v>
      </c>
      <c r="F191" s="58">
        <v>1</v>
      </c>
      <c r="G191" s="58">
        <v>4</v>
      </c>
      <c r="H191" s="58"/>
      <c r="I191" s="58">
        <v>5</v>
      </c>
      <c r="J191" s="59">
        <v>0.16846</v>
      </c>
      <c r="K191" s="1"/>
      <c r="L191" s="1" t="s">
        <v>381</v>
      </c>
      <c r="M191" s="1"/>
      <c r="N191" s="1">
        <v>0</v>
      </c>
      <c r="O191" s="1">
        <v>0</v>
      </c>
      <c r="P191" s="1">
        <v>1</v>
      </c>
      <c r="Q191" s="1">
        <v>0</v>
      </c>
      <c r="R191" s="1"/>
    </row>
    <row r="192" spans="1:18" s="15" customFormat="1" ht="12.75" customHeight="1" x14ac:dyDescent="0.2">
      <c r="A192" s="46"/>
      <c r="B192" s="14">
        <v>5521</v>
      </c>
      <c r="C192" s="13" t="s">
        <v>188</v>
      </c>
      <c r="D192" s="13" t="s">
        <v>16</v>
      </c>
      <c r="E192" s="57">
        <v>1189</v>
      </c>
      <c r="F192" s="58">
        <v>2</v>
      </c>
      <c r="G192" s="58">
        <v>0</v>
      </c>
      <c r="H192" s="58"/>
      <c r="I192" s="58">
        <v>2</v>
      </c>
      <c r="J192" s="59">
        <v>0.16821</v>
      </c>
      <c r="K192" s="1"/>
      <c r="L192" s="1" t="s">
        <v>381</v>
      </c>
      <c r="M192" s="1"/>
      <c r="N192" s="1">
        <v>0</v>
      </c>
      <c r="O192" s="1">
        <v>0</v>
      </c>
      <c r="P192" s="1">
        <v>1</v>
      </c>
      <c r="Q192" s="1">
        <v>0</v>
      </c>
      <c r="R192" s="1"/>
    </row>
    <row r="193" spans="1:18" s="15" customFormat="1" ht="12.75" customHeight="1" x14ac:dyDescent="0.2">
      <c r="A193" s="46"/>
      <c r="B193" s="14">
        <v>5711</v>
      </c>
      <c r="C193" s="13" t="s">
        <v>48</v>
      </c>
      <c r="D193" s="13" t="s">
        <v>14</v>
      </c>
      <c r="E193" s="57">
        <v>2987</v>
      </c>
      <c r="F193" s="58">
        <v>3</v>
      </c>
      <c r="G193" s="58">
        <v>2</v>
      </c>
      <c r="H193" s="58"/>
      <c r="I193" s="58">
        <v>5</v>
      </c>
      <c r="J193" s="59">
        <v>0.16739000000000001</v>
      </c>
      <c r="K193" s="1"/>
      <c r="L193" s="1" t="s">
        <v>381</v>
      </c>
      <c r="M193" s="1"/>
      <c r="N193" s="1">
        <v>0</v>
      </c>
      <c r="O193" s="1">
        <v>0</v>
      </c>
      <c r="P193" s="1">
        <v>1</v>
      </c>
      <c r="Q193" s="1">
        <v>0</v>
      </c>
      <c r="R193" s="1"/>
    </row>
    <row r="194" spans="1:18" s="15" customFormat="1" ht="12.75" customHeight="1" x14ac:dyDescent="0.2">
      <c r="A194" s="46"/>
      <c r="B194" s="14">
        <v>5541</v>
      </c>
      <c r="C194" s="13" t="s">
        <v>201</v>
      </c>
      <c r="D194" s="13" t="s">
        <v>16</v>
      </c>
      <c r="E194" s="57">
        <v>1211</v>
      </c>
      <c r="F194" s="58">
        <v>1</v>
      </c>
      <c r="G194" s="58">
        <v>1</v>
      </c>
      <c r="H194" s="58"/>
      <c r="I194" s="58">
        <v>2</v>
      </c>
      <c r="J194" s="59">
        <v>0.16514999999999999</v>
      </c>
      <c r="K194" s="1"/>
      <c r="L194" s="1" t="s">
        <v>381</v>
      </c>
      <c r="M194" s="1"/>
      <c r="N194" s="1">
        <v>0</v>
      </c>
      <c r="O194" s="1">
        <v>0</v>
      </c>
      <c r="P194" s="1">
        <v>1</v>
      </c>
      <c r="Q194" s="1">
        <v>0</v>
      </c>
      <c r="R194" s="1"/>
    </row>
    <row r="195" spans="1:18" s="15" customFormat="1" ht="12.75" customHeight="1" x14ac:dyDescent="0.2">
      <c r="A195" s="46"/>
      <c r="B195" s="14">
        <v>5692</v>
      </c>
      <c r="C195" s="13" t="s">
        <v>320</v>
      </c>
      <c r="D195" s="13" t="s">
        <v>15</v>
      </c>
      <c r="E195" s="57">
        <v>622</v>
      </c>
      <c r="F195" s="58">
        <v>1</v>
      </c>
      <c r="G195" s="58">
        <v>0</v>
      </c>
      <c r="H195" s="58"/>
      <c r="I195" s="58">
        <v>1</v>
      </c>
      <c r="J195" s="59">
        <v>0.16077</v>
      </c>
      <c r="K195" s="1"/>
      <c r="L195" s="1" t="s">
        <v>381</v>
      </c>
      <c r="M195" s="1"/>
      <c r="N195" s="1">
        <v>0</v>
      </c>
      <c r="O195" s="1">
        <v>0</v>
      </c>
      <c r="P195" s="1">
        <v>1</v>
      </c>
      <c r="Q195" s="1">
        <v>0</v>
      </c>
      <c r="R195" s="1"/>
    </row>
    <row r="196" spans="1:18" s="15" customFormat="1" ht="12.75" customHeight="1" x14ac:dyDescent="0.2">
      <c r="A196" s="46"/>
      <c r="B196" s="14">
        <v>5410</v>
      </c>
      <c r="C196" s="13" t="s">
        <v>255</v>
      </c>
      <c r="D196" s="13" t="s">
        <v>12</v>
      </c>
      <c r="E196" s="57">
        <v>1244</v>
      </c>
      <c r="F196" s="58">
        <v>0</v>
      </c>
      <c r="G196" s="58">
        <v>2</v>
      </c>
      <c r="H196" s="58"/>
      <c r="I196" s="58">
        <v>2</v>
      </c>
      <c r="J196" s="59">
        <v>0.16077</v>
      </c>
      <c r="K196" s="1"/>
      <c r="L196" s="1" t="s">
        <v>381</v>
      </c>
      <c r="M196" s="1"/>
      <c r="N196" s="1">
        <v>0</v>
      </c>
      <c r="O196" s="1">
        <v>0</v>
      </c>
      <c r="P196" s="1">
        <v>1</v>
      </c>
      <c r="Q196" s="1">
        <v>0</v>
      </c>
      <c r="R196" s="1"/>
    </row>
    <row r="197" spans="1:18" s="15" customFormat="1" ht="12.75" customHeight="1" x14ac:dyDescent="0.2">
      <c r="A197" s="46"/>
      <c r="B197" s="14">
        <v>5709</v>
      </c>
      <c r="C197" s="13" t="s">
        <v>157</v>
      </c>
      <c r="D197" s="13" t="s">
        <v>14</v>
      </c>
      <c r="E197" s="57">
        <v>1277</v>
      </c>
      <c r="F197" s="58">
        <v>0</v>
      </c>
      <c r="G197" s="58">
        <v>2</v>
      </c>
      <c r="H197" s="58"/>
      <c r="I197" s="58">
        <v>2</v>
      </c>
      <c r="J197" s="59">
        <v>0.15662000000000001</v>
      </c>
      <c r="K197" s="1"/>
      <c r="L197" s="1" t="s">
        <v>381</v>
      </c>
      <c r="M197" s="1"/>
      <c r="N197" s="1">
        <v>0</v>
      </c>
      <c r="O197" s="1">
        <v>0</v>
      </c>
      <c r="P197" s="1">
        <v>1</v>
      </c>
      <c r="Q197" s="1">
        <v>0</v>
      </c>
      <c r="R197" s="1"/>
    </row>
    <row r="198" spans="1:18" s="15" customFormat="1" ht="12.75" customHeight="1" x14ac:dyDescent="0.2">
      <c r="A198" s="46"/>
      <c r="B198" s="14">
        <v>5537</v>
      </c>
      <c r="C198" s="13" t="s">
        <v>314</v>
      </c>
      <c r="D198" s="13" t="s">
        <v>16</v>
      </c>
      <c r="E198" s="57">
        <v>1307</v>
      </c>
      <c r="F198" s="58">
        <v>0</v>
      </c>
      <c r="G198" s="58">
        <v>2</v>
      </c>
      <c r="H198" s="58"/>
      <c r="I198" s="58">
        <v>2</v>
      </c>
      <c r="J198" s="59">
        <v>0.15301999999999999</v>
      </c>
      <c r="K198" s="1"/>
      <c r="L198" s="1" t="s">
        <v>381</v>
      </c>
      <c r="M198" s="1"/>
      <c r="N198" s="1">
        <v>0</v>
      </c>
      <c r="O198" s="1">
        <v>0</v>
      </c>
      <c r="P198" s="1">
        <v>1</v>
      </c>
      <c r="Q198" s="1">
        <v>0</v>
      </c>
      <c r="R198" s="1"/>
    </row>
    <row r="199" spans="1:18" s="15" customFormat="1" ht="12.75" customHeight="1" x14ac:dyDescent="0.2">
      <c r="A199" s="46"/>
      <c r="B199" s="14">
        <v>5503</v>
      </c>
      <c r="C199" s="13" t="s">
        <v>321</v>
      </c>
      <c r="D199" s="13" t="s">
        <v>16</v>
      </c>
      <c r="E199" s="57">
        <v>1342</v>
      </c>
      <c r="F199" s="58">
        <v>1</v>
      </c>
      <c r="G199" s="58">
        <v>1</v>
      </c>
      <c r="H199" s="58"/>
      <c r="I199" s="58">
        <v>2</v>
      </c>
      <c r="J199" s="59">
        <v>0.14903</v>
      </c>
      <c r="K199" s="1"/>
      <c r="L199" s="1" t="s">
        <v>381</v>
      </c>
      <c r="M199" s="1"/>
      <c r="N199" s="1">
        <v>0</v>
      </c>
      <c r="O199" s="1">
        <v>0</v>
      </c>
      <c r="P199" s="1">
        <v>1</v>
      </c>
      <c r="Q199" s="1">
        <v>0</v>
      </c>
      <c r="R199" s="1"/>
    </row>
    <row r="200" spans="1:18" s="15" customFormat="1" ht="12.75" customHeight="1" x14ac:dyDescent="0.2">
      <c r="A200" s="46"/>
      <c r="B200" s="14">
        <v>5638</v>
      </c>
      <c r="C200" s="13" t="s">
        <v>41</v>
      </c>
      <c r="D200" s="13" t="s">
        <v>13</v>
      </c>
      <c r="E200" s="57">
        <v>2733</v>
      </c>
      <c r="F200" s="58">
        <v>1</v>
      </c>
      <c r="G200" s="58">
        <v>3</v>
      </c>
      <c r="H200" s="58"/>
      <c r="I200" s="58">
        <v>4</v>
      </c>
      <c r="J200" s="59">
        <v>0.14635999999999999</v>
      </c>
      <c r="K200" s="1"/>
      <c r="L200" s="1" t="s">
        <v>381</v>
      </c>
      <c r="M200" s="1"/>
      <c r="N200" s="1">
        <v>0</v>
      </c>
      <c r="O200" s="1">
        <v>0</v>
      </c>
      <c r="P200" s="1">
        <v>1</v>
      </c>
      <c r="Q200" s="1">
        <v>0</v>
      </c>
      <c r="R200" s="1"/>
    </row>
    <row r="201" spans="1:18" s="15" customFormat="1" ht="12.75" customHeight="1" x14ac:dyDescent="0.2">
      <c r="A201" s="46"/>
      <c r="B201" s="14">
        <v>5707</v>
      </c>
      <c r="C201" s="13" t="s">
        <v>150</v>
      </c>
      <c r="D201" s="13" t="s">
        <v>14</v>
      </c>
      <c r="E201" s="57">
        <v>1388</v>
      </c>
      <c r="F201" s="58">
        <v>1</v>
      </c>
      <c r="G201" s="58">
        <v>1</v>
      </c>
      <c r="H201" s="58"/>
      <c r="I201" s="58">
        <v>2</v>
      </c>
      <c r="J201" s="59">
        <v>0.14409</v>
      </c>
      <c r="K201" s="1"/>
      <c r="L201" s="1" t="s">
        <v>381</v>
      </c>
      <c r="M201" s="1"/>
      <c r="N201" s="1">
        <v>0</v>
      </c>
      <c r="O201" s="1">
        <v>0</v>
      </c>
      <c r="P201" s="1">
        <v>1</v>
      </c>
      <c r="Q201" s="1">
        <v>0</v>
      </c>
      <c r="R201" s="1"/>
    </row>
    <row r="202" spans="1:18" s="15" customFormat="1" ht="12.75" customHeight="1" x14ac:dyDescent="0.2">
      <c r="A202" s="46"/>
      <c r="B202" s="14">
        <v>5592</v>
      </c>
      <c r="C202" s="13" t="s">
        <v>59</v>
      </c>
      <c r="D202" s="13" t="s">
        <v>19</v>
      </c>
      <c r="E202" s="57">
        <v>4325</v>
      </c>
      <c r="F202" s="58">
        <v>4</v>
      </c>
      <c r="G202" s="58">
        <v>2</v>
      </c>
      <c r="H202" s="58"/>
      <c r="I202" s="58">
        <v>6</v>
      </c>
      <c r="J202" s="59">
        <v>0.13872999999999999</v>
      </c>
      <c r="K202" s="1"/>
      <c r="L202" s="1" t="s">
        <v>381</v>
      </c>
      <c r="M202" s="1"/>
      <c r="N202" s="1">
        <v>0</v>
      </c>
      <c r="O202" s="1">
        <v>0</v>
      </c>
      <c r="P202" s="1">
        <v>1</v>
      </c>
      <c r="Q202" s="1">
        <v>0</v>
      </c>
      <c r="R202" s="1"/>
    </row>
    <row r="203" spans="1:18" s="15" customFormat="1" ht="12.75" customHeight="1" x14ac:dyDescent="0.2">
      <c r="A203" s="46"/>
      <c r="B203" s="14">
        <v>5655</v>
      </c>
      <c r="C203" s="13" t="s">
        <v>327</v>
      </c>
      <c r="D203" s="13" t="s">
        <v>13</v>
      </c>
      <c r="E203" s="57">
        <v>1502</v>
      </c>
      <c r="F203" s="58">
        <v>0</v>
      </c>
      <c r="G203" s="58">
        <v>2</v>
      </c>
      <c r="H203" s="58"/>
      <c r="I203" s="58">
        <v>2</v>
      </c>
      <c r="J203" s="59">
        <v>0.13316</v>
      </c>
      <c r="K203" s="1"/>
      <c r="L203" s="1" t="s">
        <v>381</v>
      </c>
      <c r="M203" s="1"/>
      <c r="N203" s="1">
        <v>0</v>
      </c>
      <c r="O203" s="1">
        <v>0</v>
      </c>
      <c r="P203" s="1">
        <v>1</v>
      </c>
      <c r="Q203" s="1">
        <v>0</v>
      </c>
      <c r="R203" s="1"/>
    </row>
    <row r="204" spans="1:18" s="15" customFormat="1" ht="12.75" customHeight="1" x14ac:dyDescent="0.2">
      <c r="A204" s="46"/>
      <c r="B204" s="14">
        <v>5853</v>
      </c>
      <c r="C204" s="13" t="s">
        <v>142</v>
      </c>
      <c r="D204" s="13" t="s">
        <v>14</v>
      </c>
      <c r="E204" s="57">
        <v>825</v>
      </c>
      <c r="F204" s="58">
        <v>0</v>
      </c>
      <c r="G204" s="58">
        <v>1</v>
      </c>
      <c r="H204" s="58"/>
      <c r="I204" s="58">
        <v>1</v>
      </c>
      <c r="J204" s="59">
        <v>0.12121</v>
      </c>
      <c r="K204" s="1"/>
      <c r="L204" s="1" t="s">
        <v>381</v>
      </c>
      <c r="M204" s="1"/>
      <c r="N204" s="1">
        <v>0</v>
      </c>
      <c r="O204" s="1">
        <v>0</v>
      </c>
      <c r="P204" s="1">
        <v>1</v>
      </c>
      <c r="Q204" s="1">
        <v>0</v>
      </c>
      <c r="R204" s="1"/>
    </row>
    <row r="205" spans="1:18" s="15" customFormat="1" ht="12.75" customHeight="1" x14ac:dyDescent="0.2">
      <c r="A205" s="46"/>
      <c r="B205" s="14">
        <v>5651</v>
      </c>
      <c r="C205" s="13" t="s">
        <v>315</v>
      </c>
      <c r="D205" s="13" t="s">
        <v>20</v>
      </c>
      <c r="E205" s="57">
        <v>955</v>
      </c>
      <c r="F205" s="58">
        <v>1</v>
      </c>
      <c r="G205" s="58">
        <v>0</v>
      </c>
      <c r="H205" s="58"/>
      <c r="I205" s="58">
        <v>1</v>
      </c>
      <c r="J205" s="59">
        <v>0.10471</v>
      </c>
      <c r="K205" s="1"/>
      <c r="L205" s="1" t="s">
        <v>381</v>
      </c>
      <c r="M205" s="1"/>
      <c r="N205" s="1">
        <v>0</v>
      </c>
      <c r="O205" s="1">
        <v>0</v>
      </c>
      <c r="P205" s="1">
        <v>1</v>
      </c>
      <c r="Q205" s="1">
        <v>0</v>
      </c>
      <c r="R205" s="1"/>
    </row>
    <row r="206" spans="1:18" s="15" customFormat="1" ht="12.75" customHeight="1" x14ac:dyDescent="0.2">
      <c r="A206" s="46"/>
      <c r="B206" s="14">
        <v>5636</v>
      </c>
      <c r="C206" s="13" t="s">
        <v>45</v>
      </c>
      <c r="D206" s="13" t="s">
        <v>13</v>
      </c>
      <c r="E206" s="57">
        <v>2966</v>
      </c>
      <c r="F206" s="58">
        <v>1</v>
      </c>
      <c r="G206" s="58">
        <v>2</v>
      </c>
      <c r="H206" s="58"/>
      <c r="I206" s="58">
        <v>3</v>
      </c>
      <c r="J206" s="59">
        <v>0.10115</v>
      </c>
      <c r="K206" s="1"/>
      <c r="L206" s="1" t="s">
        <v>381</v>
      </c>
      <c r="M206" s="1"/>
      <c r="N206" s="1">
        <v>0</v>
      </c>
      <c r="O206" s="1">
        <v>0</v>
      </c>
      <c r="P206" s="1">
        <v>1</v>
      </c>
      <c r="Q206" s="1">
        <v>0</v>
      </c>
      <c r="R206" s="1"/>
    </row>
    <row r="207" spans="1:18" s="15" customFormat="1" ht="12.75" customHeight="1" x14ac:dyDescent="0.2">
      <c r="A207" s="46"/>
      <c r="B207" s="14">
        <v>5718</v>
      </c>
      <c r="C207" s="13" t="s">
        <v>28</v>
      </c>
      <c r="D207" s="13" t="s">
        <v>14</v>
      </c>
      <c r="E207" s="57">
        <v>2012</v>
      </c>
      <c r="F207" s="58">
        <v>0</v>
      </c>
      <c r="G207" s="58">
        <v>2</v>
      </c>
      <c r="H207" s="58"/>
      <c r="I207" s="58">
        <v>2</v>
      </c>
      <c r="J207" s="59">
        <v>9.9400000000000002E-2</v>
      </c>
      <c r="K207" s="1"/>
      <c r="L207" s="1" t="s">
        <v>381</v>
      </c>
      <c r="M207" s="1"/>
      <c r="N207" s="1">
        <v>0</v>
      </c>
      <c r="O207" s="1">
        <v>0</v>
      </c>
      <c r="P207" s="1">
        <v>1</v>
      </c>
      <c r="Q207" s="1">
        <v>0</v>
      </c>
      <c r="R207" s="1"/>
    </row>
    <row r="208" spans="1:18" s="15" customFormat="1" ht="12.75" customHeight="1" x14ac:dyDescent="0.2">
      <c r="A208" s="46"/>
      <c r="B208" s="14">
        <v>5473</v>
      </c>
      <c r="C208" s="13" t="s">
        <v>135</v>
      </c>
      <c r="D208" s="13" t="s">
        <v>16</v>
      </c>
      <c r="E208" s="57">
        <v>1007</v>
      </c>
      <c r="F208" s="58">
        <v>0</v>
      </c>
      <c r="G208" s="58">
        <v>1</v>
      </c>
      <c r="H208" s="58"/>
      <c r="I208" s="58">
        <v>1</v>
      </c>
      <c r="J208" s="59">
        <v>9.9299999999999999E-2</v>
      </c>
      <c r="K208" s="1"/>
      <c r="L208" s="1" t="s">
        <v>381</v>
      </c>
      <c r="M208" s="1"/>
      <c r="N208" s="1">
        <v>0</v>
      </c>
      <c r="O208" s="1">
        <v>0</v>
      </c>
      <c r="P208" s="1">
        <v>1</v>
      </c>
      <c r="Q208" s="1">
        <v>0</v>
      </c>
      <c r="R208" s="1"/>
    </row>
    <row r="209" spans="1:18" s="15" customFormat="1" ht="12.75" customHeight="1" x14ac:dyDescent="0.2">
      <c r="A209" s="46"/>
      <c r="B209" s="14">
        <v>5554</v>
      </c>
      <c r="C209" s="13" t="s">
        <v>164</v>
      </c>
      <c r="D209" s="13" t="s">
        <v>17</v>
      </c>
      <c r="E209" s="57">
        <v>1025</v>
      </c>
      <c r="F209" s="58">
        <v>0</v>
      </c>
      <c r="G209" s="58">
        <v>1</v>
      </c>
      <c r="H209" s="58"/>
      <c r="I209" s="58">
        <v>1</v>
      </c>
      <c r="J209" s="59">
        <v>9.7559999999999994E-2</v>
      </c>
      <c r="K209" s="1"/>
      <c r="L209" s="1" t="s">
        <v>381</v>
      </c>
      <c r="M209" s="1"/>
      <c r="N209" s="1">
        <v>0</v>
      </c>
      <c r="O209" s="1">
        <v>0</v>
      </c>
      <c r="P209" s="1">
        <v>1</v>
      </c>
      <c r="Q209" s="1">
        <v>0</v>
      </c>
      <c r="R209" s="1"/>
    </row>
    <row r="210" spans="1:18" s="15" customFormat="1" ht="12.75" customHeight="1" x14ac:dyDescent="0.2">
      <c r="A210" s="46"/>
      <c r="B210" s="14">
        <v>5527</v>
      </c>
      <c r="C210" s="13" t="s">
        <v>247</v>
      </c>
      <c r="D210" s="13" t="s">
        <v>16</v>
      </c>
      <c r="E210" s="57">
        <v>1153</v>
      </c>
      <c r="F210" s="58">
        <v>0</v>
      </c>
      <c r="G210" s="58">
        <v>1</v>
      </c>
      <c r="H210" s="58"/>
      <c r="I210" s="58">
        <v>1</v>
      </c>
      <c r="J210" s="59">
        <v>8.6730000000000002E-2</v>
      </c>
      <c r="K210" s="1"/>
      <c r="L210" s="1" t="s">
        <v>381</v>
      </c>
      <c r="M210" s="1"/>
      <c r="N210" s="1">
        <v>0</v>
      </c>
      <c r="O210" s="1">
        <v>0</v>
      </c>
      <c r="P210" s="1">
        <v>1</v>
      </c>
      <c r="Q210" s="1">
        <v>0</v>
      </c>
      <c r="R210" s="1"/>
    </row>
    <row r="211" spans="1:18" s="15" customFormat="1" ht="12.75" customHeight="1" x14ac:dyDescent="0.2">
      <c r="A211" s="46"/>
      <c r="B211" s="14">
        <v>5719</v>
      </c>
      <c r="C211" s="13" t="s">
        <v>198</v>
      </c>
      <c r="D211" s="13" t="s">
        <v>14</v>
      </c>
      <c r="E211" s="57">
        <v>1253</v>
      </c>
      <c r="F211" s="58">
        <v>0</v>
      </c>
      <c r="G211" s="58">
        <v>1</v>
      </c>
      <c r="H211" s="58"/>
      <c r="I211" s="58">
        <v>1</v>
      </c>
      <c r="J211" s="59">
        <v>7.9810000000000006E-2</v>
      </c>
      <c r="K211" s="1"/>
      <c r="L211" s="1" t="s">
        <v>381</v>
      </c>
      <c r="M211" s="1"/>
      <c r="N211" s="1">
        <v>0</v>
      </c>
      <c r="O211" s="1">
        <v>0</v>
      </c>
      <c r="P211" s="1">
        <v>1</v>
      </c>
      <c r="Q211" s="1">
        <v>0</v>
      </c>
      <c r="R211" s="1"/>
    </row>
    <row r="212" spans="1:18" s="15" customFormat="1" ht="12.75" customHeight="1" x14ac:dyDescent="0.2">
      <c r="A212" s="46"/>
      <c r="B212" s="14">
        <v>5411</v>
      </c>
      <c r="C212" s="13" t="s">
        <v>256</v>
      </c>
      <c r="D212" s="13" t="s">
        <v>12</v>
      </c>
      <c r="E212" s="57">
        <v>1435</v>
      </c>
      <c r="F212" s="58">
        <v>0</v>
      </c>
      <c r="G212" s="58">
        <v>1</v>
      </c>
      <c r="H212" s="58"/>
      <c r="I212" s="58">
        <v>1</v>
      </c>
      <c r="J212" s="59">
        <v>6.9690000000000002E-2</v>
      </c>
      <c r="K212" s="1"/>
      <c r="L212" s="1" t="s">
        <v>381</v>
      </c>
      <c r="M212" s="1"/>
      <c r="N212" s="1">
        <v>0</v>
      </c>
      <c r="O212" s="1">
        <v>0</v>
      </c>
      <c r="P212" s="1">
        <v>1</v>
      </c>
      <c r="Q212" s="1">
        <v>0</v>
      </c>
      <c r="R212" s="1"/>
    </row>
    <row r="213" spans="1:18" s="15" customFormat="1" ht="12.75" customHeight="1" x14ac:dyDescent="0.2">
      <c r="A213" s="46"/>
      <c r="B213" s="14">
        <v>5703</v>
      </c>
      <c r="C213" s="13" t="s">
        <v>117</v>
      </c>
      <c r="D213" s="13" t="s">
        <v>14</v>
      </c>
      <c r="E213" s="57">
        <v>1484</v>
      </c>
      <c r="F213" s="58">
        <v>0</v>
      </c>
      <c r="G213" s="58">
        <v>1</v>
      </c>
      <c r="H213" s="58"/>
      <c r="I213" s="58">
        <v>1</v>
      </c>
      <c r="J213" s="59">
        <v>6.7390000000000005E-2</v>
      </c>
      <c r="K213" s="1"/>
      <c r="L213" s="1" t="s">
        <v>381</v>
      </c>
      <c r="M213" s="1"/>
      <c r="N213" s="1">
        <v>0</v>
      </c>
      <c r="O213" s="1">
        <v>0</v>
      </c>
      <c r="P213" s="1">
        <v>1</v>
      </c>
      <c r="Q213" s="1">
        <v>0</v>
      </c>
      <c r="R213" s="1"/>
    </row>
    <row r="214" spans="1:18" s="15" customFormat="1" ht="12.75" customHeight="1" x14ac:dyDescent="0.2">
      <c r="A214" s="46"/>
      <c r="B214" s="14">
        <v>5729</v>
      </c>
      <c r="C214" s="13" t="s">
        <v>296</v>
      </c>
      <c r="D214" s="13" t="s">
        <v>14</v>
      </c>
      <c r="E214" s="57">
        <v>1728</v>
      </c>
      <c r="F214" s="58">
        <v>0</v>
      </c>
      <c r="G214" s="58">
        <v>1</v>
      </c>
      <c r="H214" s="58"/>
      <c r="I214" s="58">
        <v>1</v>
      </c>
      <c r="J214" s="59">
        <v>5.7869999999999998E-2</v>
      </c>
      <c r="K214" s="1"/>
      <c r="L214" s="1" t="s">
        <v>381</v>
      </c>
      <c r="M214" s="1"/>
      <c r="N214" s="1">
        <v>0</v>
      </c>
      <c r="O214" s="1">
        <v>0</v>
      </c>
      <c r="P214" s="1">
        <v>1</v>
      </c>
      <c r="Q214" s="1">
        <v>0</v>
      </c>
      <c r="R214" s="1"/>
    </row>
    <row r="215" spans="1:18" s="15" customFormat="1" ht="12.75" customHeight="1" x14ac:dyDescent="0.2">
      <c r="A215" s="46"/>
      <c r="B215" s="14">
        <v>5540</v>
      </c>
      <c r="C215" s="13" t="s">
        <v>243</v>
      </c>
      <c r="D215" s="13" t="s">
        <v>16</v>
      </c>
      <c r="E215" s="57">
        <v>1874</v>
      </c>
      <c r="F215" s="58">
        <v>1</v>
      </c>
      <c r="G215" s="58">
        <v>0</v>
      </c>
      <c r="H215" s="58"/>
      <c r="I215" s="58">
        <v>1</v>
      </c>
      <c r="J215" s="59">
        <v>5.3359999999999998E-2</v>
      </c>
      <c r="K215" s="1"/>
      <c r="L215" s="1" t="s">
        <v>381</v>
      </c>
      <c r="M215" s="1"/>
      <c r="N215" s="1">
        <v>0</v>
      </c>
      <c r="O215" s="1">
        <v>0</v>
      </c>
      <c r="P215" s="1">
        <v>1</v>
      </c>
      <c r="Q215" s="1">
        <v>0</v>
      </c>
      <c r="R215" s="1"/>
    </row>
    <row r="216" spans="1:18" s="15" customFormat="1" ht="12.75" customHeight="1" x14ac:dyDescent="0.2">
      <c r="A216" s="46"/>
      <c r="B216" s="14">
        <v>5496</v>
      </c>
      <c r="C216" s="13" t="s">
        <v>262</v>
      </c>
      <c r="D216" s="13" t="s">
        <v>16</v>
      </c>
      <c r="E216" s="57">
        <v>1946</v>
      </c>
      <c r="F216" s="58">
        <v>1</v>
      </c>
      <c r="G216" s="58">
        <v>0</v>
      </c>
      <c r="H216" s="58"/>
      <c r="I216" s="58">
        <v>1</v>
      </c>
      <c r="J216" s="59">
        <v>5.1389999999999998E-2</v>
      </c>
      <c r="K216" s="1"/>
      <c r="L216" s="1" t="s">
        <v>381</v>
      </c>
      <c r="M216" s="1"/>
      <c r="N216" s="1">
        <v>0</v>
      </c>
      <c r="O216" s="1">
        <v>0</v>
      </c>
      <c r="P216" s="1">
        <v>1</v>
      </c>
      <c r="Q216" s="1">
        <v>0</v>
      </c>
      <c r="R216" s="1"/>
    </row>
    <row r="217" spans="1:18" s="15" customFormat="1" ht="12.75" customHeight="1" x14ac:dyDescent="0.2">
      <c r="A217" s="46"/>
      <c r="B217" s="14">
        <v>5913</v>
      </c>
      <c r="C217" s="13" t="s">
        <v>181</v>
      </c>
      <c r="D217" s="13" t="s">
        <v>17</v>
      </c>
      <c r="E217" s="57">
        <v>917</v>
      </c>
      <c r="F217" s="58">
        <v>0</v>
      </c>
      <c r="G217" s="58">
        <v>0</v>
      </c>
      <c r="H217" s="58"/>
      <c r="I217" s="58">
        <v>0</v>
      </c>
      <c r="J217" s="59">
        <v>0</v>
      </c>
      <c r="K217" s="1"/>
      <c r="L217" s="1" t="s">
        <v>381</v>
      </c>
      <c r="M217" s="1"/>
      <c r="N217" s="1">
        <v>0</v>
      </c>
      <c r="O217" s="1">
        <v>0</v>
      </c>
      <c r="P217" s="1">
        <v>1</v>
      </c>
      <c r="Q217" s="1">
        <v>0</v>
      </c>
      <c r="R217" s="1"/>
    </row>
    <row r="218" spans="1:18" s="15" customFormat="1" ht="12.75" customHeight="1" x14ac:dyDescent="0.2">
      <c r="A218" s="46"/>
      <c r="B218" s="14">
        <v>5705</v>
      </c>
      <c r="C218" s="13" t="s">
        <v>128</v>
      </c>
      <c r="D218" s="13" t="s">
        <v>14</v>
      </c>
      <c r="E218" s="57">
        <v>990</v>
      </c>
      <c r="F218" s="58">
        <v>0</v>
      </c>
      <c r="G218" s="58">
        <v>0</v>
      </c>
      <c r="H218" s="58"/>
      <c r="I218" s="58">
        <v>0</v>
      </c>
      <c r="J218" s="59">
        <v>0</v>
      </c>
      <c r="K218" s="1"/>
      <c r="L218" s="1" t="s">
        <v>381</v>
      </c>
      <c r="M218" s="1"/>
      <c r="N218" s="1">
        <v>0</v>
      </c>
      <c r="O218" s="1">
        <v>0</v>
      </c>
      <c r="P218" s="1">
        <v>1</v>
      </c>
      <c r="Q218" s="1">
        <v>0</v>
      </c>
      <c r="R218" s="1"/>
    </row>
    <row r="219" spans="1:18" s="15" customFormat="1" ht="12.75" customHeight="1" x14ac:dyDescent="0.2">
      <c r="A219" s="46"/>
      <c r="B219" s="14">
        <v>5765</v>
      </c>
      <c r="C219" s="13" t="s">
        <v>308</v>
      </c>
      <c r="D219" s="13" t="s">
        <v>17</v>
      </c>
      <c r="E219" s="57">
        <v>489</v>
      </c>
      <c r="F219" s="58">
        <v>0</v>
      </c>
      <c r="G219" s="58">
        <v>0</v>
      </c>
      <c r="H219" s="58"/>
      <c r="I219" s="58">
        <v>0</v>
      </c>
      <c r="J219" s="59">
        <v>0</v>
      </c>
      <c r="K219" s="1"/>
      <c r="L219" s="1" t="s">
        <v>381</v>
      </c>
      <c r="M219" s="1"/>
      <c r="N219" s="1">
        <v>0</v>
      </c>
      <c r="O219" s="1">
        <v>0</v>
      </c>
      <c r="P219" s="1">
        <v>1</v>
      </c>
      <c r="Q219" s="1">
        <v>0</v>
      </c>
      <c r="R219" s="1"/>
    </row>
    <row r="220" spans="1:18" s="15" customFormat="1" ht="12.75" customHeight="1" x14ac:dyDescent="0.2">
      <c r="A220" s="46"/>
      <c r="B220" s="14">
        <v>5585</v>
      </c>
      <c r="C220" s="13" t="s">
        <v>211</v>
      </c>
      <c r="D220" s="13" t="s">
        <v>19</v>
      </c>
      <c r="E220" s="57">
        <v>1482</v>
      </c>
      <c r="F220" s="58">
        <v>0</v>
      </c>
      <c r="G220" s="58">
        <v>0</v>
      </c>
      <c r="H220" s="58"/>
      <c r="I220" s="58">
        <v>0</v>
      </c>
      <c r="J220" s="59">
        <v>0</v>
      </c>
      <c r="K220" s="1"/>
      <c r="L220" s="1" t="s">
        <v>381</v>
      </c>
      <c r="M220" s="1"/>
      <c r="N220" s="1">
        <v>0</v>
      </c>
      <c r="O220" s="1">
        <v>0</v>
      </c>
      <c r="P220" s="1">
        <v>1</v>
      </c>
      <c r="Q220" s="1">
        <v>0</v>
      </c>
      <c r="R220" s="1"/>
    </row>
    <row r="221" spans="1:18" s="15" customFormat="1" ht="12.75" customHeight="1" x14ac:dyDescent="0.2">
      <c r="A221" s="46"/>
      <c r="B221" s="14">
        <v>5925</v>
      </c>
      <c r="C221" s="13" t="s">
        <v>258</v>
      </c>
      <c r="D221" s="13" t="s">
        <v>17</v>
      </c>
      <c r="E221" s="57">
        <v>216</v>
      </c>
      <c r="F221" s="58">
        <v>0</v>
      </c>
      <c r="G221" s="58">
        <v>0</v>
      </c>
      <c r="H221" s="58"/>
      <c r="I221" s="58">
        <v>0</v>
      </c>
      <c r="J221" s="59">
        <v>0</v>
      </c>
      <c r="K221" s="1"/>
      <c r="L221" s="1" t="s">
        <v>381</v>
      </c>
      <c r="M221" s="1"/>
      <c r="N221" s="1">
        <v>0</v>
      </c>
      <c r="O221" s="1">
        <v>0</v>
      </c>
      <c r="P221" s="1">
        <v>1</v>
      </c>
      <c r="Q221" s="1">
        <v>0</v>
      </c>
      <c r="R221" s="1"/>
    </row>
    <row r="222" spans="1:18" s="15" customFormat="1" ht="12.75" customHeight="1" x14ac:dyDescent="0.2">
      <c r="A222" s="46"/>
      <c r="B222" s="14">
        <v>5726</v>
      </c>
      <c r="C222" s="13" t="s">
        <v>215</v>
      </c>
      <c r="D222" s="13" t="s">
        <v>14</v>
      </c>
      <c r="E222" s="57">
        <v>1194</v>
      </c>
      <c r="F222" s="58">
        <v>0</v>
      </c>
      <c r="G222" s="58">
        <v>0</v>
      </c>
      <c r="H222" s="58"/>
      <c r="I222" s="58">
        <v>0</v>
      </c>
      <c r="J222" s="59">
        <v>0</v>
      </c>
      <c r="K222" s="1"/>
      <c r="L222" s="1" t="s">
        <v>381</v>
      </c>
      <c r="M222" s="1"/>
      <c r="N222" s="1">
        <v>0</v>
      </c>
      <c r="O222" s="1">
        <v>0</v>
      </c>
      <c r="P222" s="1">
        <v>1</v>
      </c>
      <c r="Q222" s="1">
        <v>0</v>
      </c>
      <c r="R222" s="1"/>
    </row>
    <row r="223" spans="1:18" s="15" customFormat="1" ht="12.75" customHeight="1" x14ac:dyDescent="0.2">
      <c r="A223" s="46"/>
      <c r="B223" s="14">
        <v>5434</v>
      </c>
      <c r="C223" s="13" t="s">
        <v>284</v>
      </c>
      <c r="D223" s="13" t="s">
        <v>14</v>
      </c>
      <c r="E223" s="57">
        <v>1083</v>
      </c>
      <c r="F223" s="58">
        <v>0</v>
      </c>
      <c r="G223" s="58">
        <v>0</v>
      </c>
      <c r="H223" s="58"/>
      <c r="I223" s="58">
        <v>0</v>
      </c>
      <c r="J223" s="59">
        <v>0</v>
      </c>
      <c r="K223" s="1"/>
      <c r="L223" s="1" t="s">
        <v>381</v>
      </c>
      <c r="M223" s="1"/>
      <c r="N223" s="1">
        <v>0</v>
      </c>
      <c r="O223" s="1">
        <v>0</v>
      </c>
      <c r="P223" s="1">
        <v>1</v>
      </c>
      <c r="Q223" s="1">
        <v>0</v>
      </c>
      <c r="R223" s="1"/>
    </row>
    <row r="224" spans="1:18" s="15" customFormat="1" ht="12.75" customHeight="1" x14ac:dyDescent="0.2">
      <c r="A224" s="46"/>
      <c r="B224" s="14">
        <v>5924</v>
      </c>
      <c r="C224" s="13" t="s">
        <v>254</v>
      </c>
      <c r="D224" s="13" t="s">
        <v>17</v>
      </c>
      <c r="E224" s="57">
        <v>424</v>
      </c>
      <c r="F224" s="58">
        <v>0</v>
      </c>
      <c r="G224" s="58">
        <v>0</v>
      </c>
      <c r="H224" s="58"/>
      <c r="I224" s="58">
        <v>0</v>
      </c>
      <c r="J224" s="59">
        <v>0</v>
      </c>
      <c r="K224" s="1"/>
      <c r="L224" s="1" t="s">
        <v>381</v>
      </c>
      <c r="M224" s="1"/>
      <c r="N224" s="1">
        <v>0</v>
      </c>
      <c r="O224" s="1">
        <v>0</v>
      </c>
      <c r="P224" s="1">
        <v>1</v>
      </c>
      <c r="Q224" s="1">
        <v>0</v>
      </c>
      <c r="R224" s="1"/>
    </row>
    <row r="225" spans="1:18" s="15" customFormat="1" ht="12.75" customHeight="1" x14ac:dyDescent="0.2">
      <c r="A225" s="46"/>
      <c r="B225" s="14">
        <v>5928</v>
      </c>
      <c r="C225" s="13" t="s">
        <v>281</v>
      </c>
      <c r="D225" s="13" t="s">
        <v>17</v>
      </c>
      <c r="E225" s="57">
        <v>195</v>
      </c>
      <c r="F225" s="58">
        <v>0</v>
      </c>
      <c r="G225" s="58">
        <v>0</v>
      </c>
      <c r="H225" s="58"/>
      <c r="I225" s="58">
        <v>0</v>
      </c>
      <c r="J225" s="59">
        <v>0</v>
      </c>
      <c r="K225" s="1"/>
      <c r="L225" s="1" t="s">
        <v>381</v>
      </c>
      <c r="M225" s="1"/>
      <c r="N225" s="1">
        <v>0</v>
      </c>
      <c r="O225" s="1">
        <v>0</v>
      </c>
      <c r="P225" s="1">
        <v>1</v>
      </c>
      <c r="Q225" s="1">
        <v>0</v>
      </c>
      <c r="R225" s="1"/>
    </row>
    <row r="226" spans="1:18" s="15" customFormat="1" ht="12.75" customHeight="1" x14ac:dyDescent="0.2">
      <c r="A226" s="46"/>
      <c r="B226" s="14">
        <v>5515</v>
      </c>
      <c r="C226" s="13" t="s">
        <v>137</v>
      </c>
      <c r="D226" s="13" t="s">
        <v>16</v>
      </c>
      <c r="E226" s="57">
        <v>898</v>
      </c>
      <c r="F226" s="58">
        <v>0</v>
      </c>
      <c r="G226" s="58">
        <v>0</v>
      </c>
      <c r="H226" s="58"/>
      <c r="I226" s="58">
        <v>0</v>
      </c>
      <c r="J226" s="59">
        <v>0</v>
      </c>
      <c r="K226" s="1"/>
      <c r="L226" s="1" t="s">
        <v>381</v>
      </c>
      <c r="M226" s="1"/>
      <c r="N226" s="1">
        <v>0</v>
      </c>
      <c r="O226" s="1">
        <v>0</v>
      </c>
      <c r="P226" s="1">
        <v>1</v>
      </c>
      <c r="Q226" s="1">
        <v>0</v>
      </c>
      <c r="R226" s="1"/>
    </row>
    <row r="227" spans="1:18" s="15" customFormat="1" ht="12.75" customHeight="1" x14ac:dyDescent="0.2">
      <c r="A227" s="46"/>
      <c r="B227" s="14">
        <v>5415</v>
      </c>
      <c r="C227" s="13" t="s">
        <v>328</v>
      </c>
      <c r="D227" s="13" t="s">
        <v>12</v>
      </c>
      <c r="E227" s="57">
        <v>1110</v>
      </c>
      <c r="F227" s="58">
        <v>0</v>
      </c>
      <c r="G227" s="58">
        <v>0</v>
      </c>
      <c r="H227" s="58"/>
      <c r="I227" s="58">
        <v>0</v>
      </c>
      <c r="J227" s="59">
        <v>0</v>
      </c>
      <c r="K227" s="1"/>
      <c r="L227" s="1" t="s">
        <v>381</v>
      </c>
      <c r="M227" s="1"/>
      <c r="N227" s="1">
        <v>0</v>
      </c>
      <c r="O227" s="1">
        <v>0</v>
      </c>
      <c r="P227" s="1">
        <v>1</v>
      </c>
      <c r="Q227" s="1">
        <v>0</v>
      </c>
      <c r="R227" s="1"/>
    </row>
    <row r="228" spans="1:18" s="15" customFormat="1" ht="12.75" customHeight="1" x14ac:dyDescent="0.2">
      <c r="A228" s="46"/>
      <c r="B228" s="14">
        <v>5522</v>
      </c>
      <c r="C228" s="13" t="s">
        <v>193</v>
      </c>
      <c r="D228" s="13" t="s">
        <v>16</v>
      </c>
      <c r="E228" s="57">
        <v>789</v>
      </c>
      <c r="F228" s="58">
        <v>0</v>
      </c>
      <c r="G228" s="58">
        <v>0</v>
      </c>
      <c r="H228" s="58"/>
      <c r="I228" s="58">
        <v>0</v>
      </c>
      <c r="J228" s="59">
        <v>0</v>
      </c>
      <c r="K228" s="1"/>
      <c r="L228" s="1" t="s">
        <v>381</v>
      </c>
      <c r="M228" s="1"/>
      <c r="N228" s="1">
        <v>0</v>
      </c>
      <c r="O228" s="1">
        <v>0</v>
      </c>
      <c r="P228" s="1">
        <v>1</v>
      </c>
      <c r="Q228" s="1">
        <v>0</v>
      </c>
      <c r="R228" s="1"/>
    </row>
    <row r="229" spans="1:18" s="15" customFormat="1" ht="12.75" customHeight="1" x14ac:dyDescent="0.2">
      <c r="A229" s="46"/>
      <c r="B229" s="14">
        <v>5710</v>
      </c>
      <c r="C229" s="13" t="s">
        <v>163</v>
      </c>
      <c r="D229" s="13" t="s">
        <v>14</v>
      </c>
      <c r="E229" s="57">
        <v>517</v>
      </c>
      <c r="F229" s="58">
        <v>0</v>
      </c>
      <c r="G229" s="58">
        <v>0</v>
      </c>
      <c r="H229" s="58"/>
      <c r="I229" s="58">
        <v>0</v>
      </c>
      <c r="J229" s="59">
        <v>0</v>
      </c>
      <c r="K229" s="1"/>
      <c r="L229" s="1" t="s">
        <v>381</v>
      </c>
      <c r="M229" s="1"/>
      <c r="N229" s="1">
        <v>0</v>
      </c>
      <c r="O229" s="1">
        <v>0</v>
      </c>
      <c r="P229" s="1">
        <v>1</v>
      </c>
      <c r="Q229" s="1">
        <v>0</v>
      </c>
      <c r="R229" s="1"/>
    </row>
    <row r="230" spans="1:18" s="15" customFormat="1" ht="12.75" customHeight="1" x14ac:dyDescent="0.2">
      <c r="A230" s="46"/>
      <c r="B230" s="14">
        <v>5706</v>
      </c>
      <c r="C230" s="13" t="s">
        <v>130</v>
      </c>
      <c r="D230" s="13" t="s">
        <v>14</v>
      </c>
      <c r="E230" s="57">
        <v>1144</v>
      </c>
      <c r="F230" s="58">
        <v>0</v>
      </c>
      <c r="G230" s="58">
        <v>0</v>
      </c>
      <c r="H230" s="58"/>
      <c r="I230" s="58">
        <v>0</v>
      </c>
      <c r="J230" s="59">
        <v>0</v>
      </c>
      <c r="K230" s="1"/>
      <c r="L230" s="1" t="s">
        <v>381</v>
      </c>
      <c r="M230" s="1"/>
      <c r="N230" s="1">
        <v>0</v>
      </c>
      <c r="O230" s="1">
        <v>0</v>
      </c>
      <c r="P230" s="1">
        <v>1</v>
      </c>
      <c r="Q230" s="1">
        <v>0</v>
      </c>
      <c r="R230" s="1"/>
    </row>
    <row r="231" spans="1:18" s="15" customFormat="1" ht="12.75" customHeight="1" x14ac:dyDescent="0.2">
      <c r="A231" s="46"/>
      <c r="B231" s="14">
        <v>5813</v>
      </c>
      <c r="C231" s="13" t="s">
        <v>160</v>
      </c>
      <c r="D231" s="13" t="s">
        <v>15</v>
      </c>
      <c r="E231" s="57">
        <v>495</v>
      </c>
      <c r="F231" s="58">
        <v>0</v>
      </c>
      <c r="G231" s="58">
        <v>0</v>
      </c>
      <c r="H231" s="58"/>
      <c r="I231" s="58">
        <v>0</v>
      </c>
      <c r="J231" s="59">
        <v>0</v>
      </c>
      <c r="K231" s="1"/>
      <c r="L231" s="1" t="s">
        <v>381</v>
      </c>
      <c r="M231" s="1"/>
      <c r="N231" s="1">
        <v>0</v>
      </c>
      <c r="O231" s="1">
        <v>0</v>
      </c>
      <c r="P231" s="1">
        <v>1</v>
      </c>
      <c r="Q231" s="1">
        <v>0</v>
      </c>
      <c r="R231" s="1"/>
    </row>
    <row r="232" spans="1:18" s="15" customFormat="1" ht="12.75" customHeight="1" x14ac:dyDescent="0.2">
      <c r="A232" s="46"/>
      <c r="B232" s="14">
        <v>5493</v>
      </c>
      <c r="C232" s="13" t="s">
        <v>257</v>
      </c>
      <c r="D232" s="13" t="s">
        <v>13</v>
      </c>
      <c r="E232" s="57">
        <v>497</v>
      </c>
      <c r="F232" s="58">
        <v>0</v>
      </c>
      <c r="G232" s="58">
        <v>0</v>
      </c>
      <c r="H232" s="58"/>
      <c r="I232" s="58">
        <v>0</v>
      </c>
      <c r="J232" s="59">
        <v>0</v>
      </c>
      <c r="K232" s="1"/>
      <c r="L232" s="1" t="s">
        <v>381</v>
      </c>
      <c r="M232" s="1"/>
      <c r="N232" s="1">
        <v>0</v>
      </c>
      <c r="O232" s="1">
        <v>0</v>
      </c>
      <c r="P232" s="1">
        <v>1</v>
      </c>
      <c r="Q232" s="1">
        <v>0</v>
      </c>
      <c r="R232" s="1"/>
    </row>
    <row r="233" spans="1:18" s="15" customFormat="1" ht="12.75" customHeight="1" x14ac:dyDescent="0.2">
      <c r="A233" s="46"/>
      <c r="B233" s="14">
        <v>5904</v>
      </c>
      <c r="C233" s="13" t="s">
        <v>146</v>
      </c>
      <c r="D233" s="13" t="s">
        <v>17</v>
      </c>
      <c r="E233" s="57">
        <v>554</v>
      </c>
      <c r="F233" s="58">
        <v>0</v>
      </c>
      <c r="G233" s="58">
        <v>0</v>
      </c>
      <c r="H233" s="58"/>
      <c r="I233" s="58">
        <v>0</v>
      </c>
      <c r="J233" s="59">
        <v>0</v>
      </c>
      <c r="K233" s="1"/>
      <c r="L233" s="1" t="s">
        <v>381</v>
      </c>
      <c r="M233" s="1"/>
      <c r="N233" s="1">
        <v>0</v>
      </c>
      <c r="O233" s="1">
        <v>0</v>
      </c>
      <c r="P233" s="1">
        <v>1</v>
      </c>
      <c r="Q233" s="1">
        <v>0</v>
      </c>
      <c r="R233" s="1"/>
    </row>
    <row r="234" spans="1:18" s="15" customFormat="1" ht="12.75" customHeight="1" x14ac:dyDescent="0.2">
      <c r="A234" s="46"/>
      <c r="B234" s="14">
        <v>5539</v>
      </c>
      <c r="C234" s="13" t="s">
        <v>319</v>
      </c>
      <c r="D234" s="13" t="s">
        <v>16</v>
      </c>
      <c r="E234" s="57">
        <v>1120</v>
      </c>
      <c r="F234" s="58">
        <v>0</v>
      </c>
      <c r="G234" s="58">
        <v>0</v>
      </c>
      <c r="H234" s="58"/>
      <c r="I234" s="58">
        <v>0</v>
      </c>
      <c r="J234" s="59">
        <v>0</v>
      </c>
      <c r="K234" s="1"/>
      <c r="L234" s="1" t="s">
        <v>381</v>
      </c>
      <c r="M234" s="1"/>
      <c r="N234" s="1">
        <v>0</v>
      </c>
      <c r="O234" s="1">
        <v>0</v>
      </c>
      <c r="P234" s="1">
        <v>1</v>
      </c>
      <c r="Q234" s="1">
        <v>0</v>
      </c>
      <c r="R234" s="1"/>
    </row>
    <row r="235" spans="1:18" s="15" customFormat="1" ht="12.75" customHeight="1" x14ac:dyDescent="0.2">
      <c r="A235" s="46"/>
      <c r="B235" s="14">
        <v>5746</v>
      </c>
      <c r="C235" s="13" t="s">
        <v>119</v>
      </c>
      <c r="D235" s="13" t="s">
        <v>17</v>
      </c>
      <c r="E235" s="57">
        <v>1041</v>
      </c>
      <c r="F235" s="58">
        <v>0</v>
      </c>
      <c r="G235" s="58">
        <v>0</v>
      </c>
      <c r="H235" s="58"/>
      <c r="I235" s="58">
        <v>0</v>
      </c>
      <c r="J235" s="59">
        <v>0</v>
      </c>
      <c r="K235" s="1"/>
      <c r="L235" s="1" t="s">
        <v>381</v>
      </c>
      <c r="M235" s="1"/>
      <c r="N235" s="1">
        <v>0</v>
      </c>
      <c r="O235" s="1">
        <v>0</v>
      </c>
      <c r="P235" s="1">
        <v>1</v>
      </c>
      <c r="Q235" s="1">
        <v>0</v>
      </c>
      <c r="R235" s="1"/>
    </row>
    <row r="236" spans="1:18" s="15" customFormat="1" ht="12.75" customHeight="1" x14ac:dyDescent="0.2">
      <c r="A236" s="46"/>
      <c r="B236" s="14">
        <v>5492</v>
      </c>
      <c r="C236" s="13" t="s">
        <v>246</v>
      </c>
      <c r="D236" s="13" t="s">
        <v>13</v>
      </c>
      <c r="E236" s="57">
        <v>943</v>
      </c>
      <c r="F236" s="58">
        <v>0</v>
      </c>
      <c r="G236" s="58">
        <v>0</v>
      </c>
      <c r="H236" s="58"/>
      <c r="I236" s="58">
        <v>0</v>
      </c>
      <c r="J236" s="59">
        <v>0</v>
      </c>
      <c r="K236" s="1"/>
      <c r="L236" s="1" t="s">
        <v>381</v>
      </c>
      <c r="M236" s="1"/>
      <c r="N236" s="1">
        <v>0</v>
      </c>
      <c r="O236" s="1">
        <v>0</v>
      </c>
      <c r="P236" s="1">
        <v>1</v>
      </c>
      <c r="Q236" s="1">
        <v>0</v>
      </c>
      <c r="R236" s="1"/>
    </row>
    <row r="237" spans="1:18" s="15" customFormat="1" ht="12.75" customHeight="1" x14ac:dyDescent="0.2">
      <c r="A237" s="46"/>
      <c r="B237" s="14">
        <v>5571</v>
      </c>
      <c r="C237" s="13" t="s">
        <v>298</v>
      </c>
      <c r="D237" s="13" t="s">
        <v>17</v>
      </c>
      <c r="E237" s="57">
        <v>861</v>
      </c>
      <c r="F237" s="58">
        <v>0</v>
      </c>
      <c r="G237" s="58">
        <v>0</v>
      </c>
      <c r="H237" s="58"/>
      <c r="I237" s="58">
        <v>0</v>
      </c>
      <c r="J237" s="59">
        <v>0</v>
      </c>
      <c r="K237" s="1"/>
      <c r="L237" s="1" t="s">
        <v>381</v>
      </c>
      <c r="M237" s="1"/>
      <c r="N237" s="1">
        <v>0</v>
      </c>
      <c r="O237" s="1">
        <v>0</v>
      </c>
      <c r="P237" s="1">
        <v>1</v>
      </c>
      <c r="Q237" s="1">
        <v>0</v>
      </c>
      <c r="R237" s="1"/>
    </row>
    <row r="238" spans="1:18" s="15" customFormat="1" ht="12.75" customHeight="1" x14ac:dyDescent="0.2">
      <c r="A238" s="46"/>
      <c r="B238" s="14">
        <v>5489</v>
      </c>
      <c r="C238" s="13" t="s">
        <v>236</v>
      </c>
      <c r="D238" s="13" t="s">
        <v>16</v>
      </c>
      <c r="E238" s="57">
        <v>809</v>
      </c>
      <c r="F238" s="58">
        <v>0</v>
      </c>
      <c r="G238" s="58">
        <v>0</v>
      </c>
      <c r="H238" s="58"/>
      <c r="I238" s="58">
        <v>0</v>
      </c>
      <c r="J238" s="59">
        <v>0</v>
      </c>
      <c r="K238" s="1"/>
      <c r="L238" s="1" t="s">
        <v>381</v>
      </c>
      <c r="M238" s="1"/>
      <c r="N238" s="1">
        <v>0</v>
      </c>
      <c r="O238" s="1">
        <v>0</v>
      </c>
      <c r="P238" s="1">
        <v>1</v>
      </c>
      <c r="Q238" s="1">
        <v>0</v>
      </c>
      <c r="R238" s="1"/>
    </row>
    <row r="239" spans="1:18" s="15" customFormat="1" ht="12.75" customHeight="1" x14ac:dyDescent="0.2">
      <c r="A239" s="46"/>
      <c r="B239" s="14">
        <v>5640</v>
      </c>
      <c r="C239" s="13" t="s">
        <v>230</v>
      </c>
      <c r="D239" s="13" t="s">
        <v>13</v>
      </c>
      <c r="E239" s="57">
        <v>719</v>
      </c>
      <c r="F239" s="58">
        <v>0</v>
      </c>
      <c r="G239" s="58">
        <v>0</v>
      </c>
      <c r="H239" s="58"/>
      <c r="I239" s="58">
        <v>0</v>
      </c>
      <c r="J239" s="59">
        <v>0</v>
      </c>
      <c r="K239" s="1"/>
      <c r="L239" s="1" t="s">
        <v>381</v>
      </c>
      <c r="M239" s="1"/>
      <c r="N239" s="1">
        <v>0</v>
      </c>
      <c r="O239" s="1">
        <v>0</v>
      </c>
      <c r="P239" s="1">
        <v>1</v>
      </c>
      <c r="Q239" s="1">
        <v>0</v>
      </c>
      <c r="R239" s="1"/>
    </row>
    <row r="240" spans="1:18" s="15" customFormat="1" ht="12.75" customHeight="1" x14ac:dyDescent="0.2">
      <c r="A240" s="46"/>
      <c r="B240" s="14">
        <v>5905</v>
      </c>
      <c r="C240" s="13" t="s">
        <v>149</v>
      </c>
      <c r="D240" s="13" t="s">
        <v>17</v>
      </c>
      <c r="E240" s="57">
        <v>725</v>
      </c>
      <c r="F240" s="58">
        <v>0</v>
      </c>
      <c r="G240" s="58">
        <v>0</v>
      </c>
      <c r="H240" s="58"/>
      <c r="I240" s="58">
        <v>0</v>
      </c>
      <c r="J240" s="59">
        <v>0</v>
      </c>
      <c r="K240" s="1"/>
      <c r="L240" s="1" t="s">
        <v>381</v>
      </c>
      <c r="M240" s="1"/>
      <c r="N240" s="1">
        <v>0</v>
      </c>
      <c r="O240" s="1">
        <v>0</v>
      </c>
      <c r="P240" s="1">
        <v>1</v>
      </c>
      <c r="Q240" s="1">
        <v>0</v>
      </c>
      <c r="R240" s="1"/>
    </row>
    <row r="241" spans="1:18" s="15" customFormat="1" ht="12.75" customHeight="1" x14ac:dyDescent="0.2">
      <c r="A241" s="46"/>
      <c r="B241" s="14">
        <v>5435</v>
      </c>
      <c r="C241" s="13" t="s">
        <v>285</v>
      </c>
      <c r="D241" s="13" t="s">
        <v>13</v>
      </c>
      <c r="E241" s="57">
        <v>715</v>
      </c>
      <c r="F241" s="58">
        <v>0</v>
      </c>
      <c r="G241" s="58">
        <v>0</v>
      </c>
      <c r="H241" s="58"/>
      <c r="I241" s="58">
        <v>0</v>
      </c>
      <c r="J241" s="59">
        <v>0</v>
      </c>
      <c r="K241" s="1"/>
      <c r="L241" s="1" t="s">
        <v>381</v>
      </c>
      <c r="M241" s="1"/>
      <c r="N241" s="1">
        <v>0</v>
      </c>
      <c r="O241" s="1">
        <v>0</v>
      </c>
      <c r="P241" s="1">
        <v>1</v>
      </c>
      <c r="Q241" s="1">
        <v>0</v>
      </c>
      <c r="R241" s="1"/>
    </row>
    <row r="242" spans="1:18" s="15" customFormat="1" ht="12.75" customHeight="1" x14ac:dyDescent="0.2">
      <c r="A242" s="46"/>
      <c r="B242" s="14">
        <v>5929</v>
      </c>
      <c r="C242" s="13" t="s">
        <v>292</v>
      </c>
      <c r="D242" s="13" t="s">
        <v>17</v>
      </c>
      <c r="E242" s="57">
        <v>670</v>
      </c>
      <c r="F242" s="58">
        <v>0</v>
      </c>
      <c r="G242" s="58">
        <v>0</v>
      </c>
      <c r="H242" s="58"/>
      <c r="I242" s="58">
        <v>0</v>
      </c>
      <c r="J242" s="59">
        <v>0</v>
      </c>
      <c r="K242" s="1"/>
      <c r="L242" s="1" t="s">
        <v>381</v>
      </c>
      <c r="M242" s="1"/>
      <c r="N242" s="1">
        <v>0</v>
      </c>
      <c r="O242" s="1">
        <v>0</v>
      </c>
      <c r="P242" s="1">
        <v>1</v>
      </c>
      <c r="Q242" s="1">
        <v>0</v>
      </c>
      <c r="R242" s="1"/>
    </row>
    <row r="243" spans="1:18" s="15" customFormat="1" ht="12.75" customHeight="1" x14ac:dyDescent="0.2">
      <c r="A243" s="46"/>
      <c r="B243" s="14">
        <v>5743</v>
      </c>
      <c r="C243" s="13" t="s">
        <v>112</v>
      </c>
      <c r="D243" s="13" t="s">
        <v>17</v>
      </c>
      <c r="E243" s="57">
        <v>697</v>
      </c>
      <c r="F243" s="58">
        <v>0</v>
      </c>
      <c r="G243" s="58">
        <v>0</v>
      </c>
      <c r="H243" s="58"/>
      <c r="I243" s="58">
        <v>0</v>
      </c>
      <c r="J243" s="59">
        <v>0</v>
      </c>
      <c r="K243" s="1"/>
      <c r="L243" s="1" t="s">
        <v>381</v>
      </c>
      <c r="M243" s="1"/>
      <c r="N243" s="1">
        <v>0</v>
      </c>
      <c r="O243" s="1">
        <v>0</v>
      </c>
      <c r="P243" s="1">
        <v>1</v>
      </c>
      <c r="Q243" s="1">
        <v>0</v>
      </c>
      <c r="R243" s="1"/>
    </row>
    <row r="244" spans="1:18" s="15" customFormat="1" ht="12.75" customHeight="1" x14ac:dyDescent="0.2">
      <c r="A244" s="46"/>
      <c r="B244" s="14">
        <v>5803</v>
      </c>
      <c r="C244" s="13" t="s">
        <v>325</v>
      </c>
      <c r="D244" s="13" t="s">
        <v>15</v>
      </c>
      <c r="E244" s="57">
        <v>628</v>
      </c>
      <c r="F244" s="58">
        <v>0</v>
      </c>
      <c r="G244" s="58">
        <v>0</v>
      </c>
      <c r="H244" s="58"/>
      <c r="I244" s="58">
        <v>0</v>
      </c>
      <c r="J244" s="59">
        <v>0</v>
      </c>
      <c r="K244" s="1"/>
      <c r="L244" s="1" t="s">
        <v>381</v>
      </c>
      <c r="M244" s="1"/>
      <c r="N244" s="1">
        <v>0</v>
      </c>
      <c r="O244" s="1">
        <v>0</v>
      </c>
      <c r="P244" s="1">
        <v>1</v>
      </c>
      <c r="Q244" s="1">
        <v>0</v>
      </c>
      <c r="R244" s="1"/>
    </row>
    <row r="245" spans="1:18" s="15" customFormat="1" ht="12.75" customHeight="1" x14ac:dyDescent="0.2">
      <c r="A245" s="46"/>
      <c r="B245" s="14">
        <v>5858</v>
      </c>
      <c r="C245" s="13" t="s">
        <v>227</v>
      </c>
      <c r="D245" s="13" t="s">
        <v>14</v>
      </c>
      <c r="E245" s="57">
        <v>637</v>
      </c>
      <c r="F245" s="58">
        <v>0</v>
      </c>
      <c r="G245" s="58">
        <v>0</v>
      </c>
      <c r="H245" s="58"/>
      <c r="I245" s="58">
        <v>0</v>
      </c>
      <c r="J245" s="59">
        <v>0</v>
      </c>
      <c r="K245" s="1"/>
      <c r="L245" s="1" t="s">
        <v>381</v>
      </c>
      <c r="M245" s="1"/>
      <c r="N245" s="1">
        <v>0</v>
      </c>
      <c r="O245" s="1">
        <v>0</v>
      </c>
      <c r="P245" s="1">
        <v>1</v>
      </c>
      <c r="Q245" s="1">
        <v>0</v>
      </c>
      <c r="R245" s="1"/>
    </row>
    <row r="246" spans="1:18" s="15" customFormat="1" ht="12.75" customHeight="1" x14ac:dyDescent="0.2">
      <c r="A246" s="46"/>
      <c r="B246" s="14">
        <v>5728</v>
      </c>
      <c r="C246" s="13" t="s">
        <v>291</v>
      </c>
      <c r="D246" s="13" t="s">
        <v>14</v>
      </c>
      <c r="E246" s="57">
        <v>605</v>
      </c>
      <c r="F246" s="58">
        <v>0</v>
      </c>
      <c r="G246" s="58">
        <v>0</v>
      </c>
      <c r="H246" s="58"/>
      <c r="I246" s="58">
        <v>0</v>
      </c>
      <c r="J246" s="59">
        <v>0</v>
      </c>
      <c r="K246" s="1"/>
      <c r="L246" s="1" t="s">
        <v>381</v>
      </c>
      <c r="M246" s="1"/>
      <c r="N246" s="1">
        <v>0</v>
      </c>
      <c r="O246" s="1">
        <v>0</v>
      </c>
      <c r="P246" s="1">
        <v>1</v>
      </c>
      <c r="Q246" s="1">
        <v>0</v>
      </c>
      <c r="R246" s="1"/>
    </row>
    <row r="247" spans="1:18" s="15" customFormat="1" ht="12.75" customHeight="1" x14ac:dyDescent="0.2">
      <c r="A247" s="46"/>
      <c r="B247" s="14">
        <v>5529</v>
      </c>
      <c r="C247" s="13" t="s">
        <v>259</v>
      </c>
      <c r="D247" s="13" t="s">
        <v>16</v>
      </c>
      <c r="E247" s="57">
        <v>607</v>
      </c>
      <c r="F247" s="58">
        <v>0</v>
      </c>
      <c r="G247" s="58">
        <v>0</v>
      </c>
      <c r="H247" s="58"/>
      <c r="I247" s="58">
        <v>0</v>
      </c>
      <c r="J247" s="59">
        <v>0</v>
      </c>
      <c r="K247" s="1"/>
      <c r="L247" s="1" t="s">
        <v>381</v>
      </c>
      <c r="M247" s="1"/>
      <c r="N247" s="1">
        <v>0</v>
      </c>
      <c r="O247" s="1">
        <v>0</v>
      </c>
      <c r="P247" s="1">
        <v>1</v>
      </c>
      <c r="Q247" s="1">
        <v>0</v>
      </c>
      <c r="R247" s="1"/>
    </row>
    <row r="248" spans="1:18" s="15" customFormat="1" ht="12.75" customHeight="1" x14ac:dyDescent="0.2">
      <c r="A248" s="46"/>
      <c r="B248" s="14">
        <v>5551</v>
      </c>
      <c r="C248" s="13" t="s">
        <v>129</v>
      </c>
      <c r="D248" s="13" t="s">
        <v>17</v>
      </c>
      <c r="E248" s="57">
        <v>518</v>
      </c>
      <c r="F248" s="58">
        <v>0</v>
      </c>
      <c r="G248" s="58">
        <v>0</v>
      </c>
      <c r="H248" s="58"/>
      <c r="I248" s="58">
        <v>0</v>
      </c>
      <c r="J248" s="59">
        <v>0</v>
      </c>
      <c r="K248" s="1"/>
      <c r="L248" s="1" t="s">
        <v>381</v>
      </c>
      <c r="M248" s="1"/>
      <c r="N248" s="1">
        <v>0</v>
      </c>
      <c r="O248" s="1">
        <v>0</v>
      </c>
      <c r="P248" s="1">
        <v>1</v>
      </c>
      <c r="Q248" s="1">
        <v>0</v>
      </c>
      <c r="R248" s="1"/>
    </row>
    <row r="249" spans="1:18" s="15" customFormat="1" ht="12.75" customHeight="1" x14ac:dyDescent="0.2">
      <c r="A249" s="46"/>
      <c r="B249" s="14">
        <v>5852</v>
      </c>
      <c r="C249" s="13" t="s">
        <v>141</v>
      </c>
      <c r="D249" s="13" t="s">
        <v>14</v>
      </c>
      <c r="E249" s="57">
        <v>530</v>
      </c>
      <c r="F249" s="58">
        <v>0</v>
      </c>
      <c r="G249" s="58">
        <v>0</v>
      </c>
      <c r="H249" s="58"/>
      <c r="I249" s="58">
        <v>0</v>
      </c>
      <c r="J249" s="59">
        <v>0</v>
      </c>
      <c r="K249" s="1"/>
      <c r="L249" s="1" t="s">
        <v>381</v>
      </c>
      <c r="M249" s="1"/>
      <c r="N249" s="1">
        <v>0</v>
      </c>
      <c r="O249" s="1">
        <v>0</v>
      </c>
      <c r="P249" s="1">
        <v>1</v>
      </c>
      <c r="Q249" s="1">
        <v>0</v>
      </c>
      <c r="R249" s="1"/>
    </row>
    <row r="250" spans="1:18" s="15" customFormat="1" ht="12.75" customHeight="1" x14ac:dyDescent="0.2">
      <c r="A250" s="46"/>
      <c r="B250" s="14">
        <v>5472</v>
      </c>
      <c r="C250" s="13" t="s">
        <v>134</v>
      </c>
      <c r="D250" s="13" t="s">
        <v>16</v>
      </c>
      <c r="E250" s="57">
        <v>532</v>
      </c>
      <c r="F250" s="58">
        <v>0</v>
      </c>
      <c r="G250" s="58">
        <v>0</v>
      </c>
      <c r="H250" s="58"/>
      <c r="I250" s="58">
        <v>0</v>
      </c>
      <c r="J250" s="59">
        <v>0</v>
      </c>
      <c r="K250" s="1"/>
      <c r="L250" s="1" t="s">
        <v>381</v>
      </c>
      <c r="M250" s="1"/>
      <c r="N250" s="1">
        <v>0</v>
      </c>
      <c r="O250" s="1">
        <v>0</v>
      </c>
      <c r="P250" s="1">
        <v>1</v>
      </c>
      <c r="Q250" s="1">
        <v>0</v>
      </c>
      <c r="R250" s="1"/>
    </row>
    <row r="251" spans="1:18" s="15" customFormat="1" ht="12.75" customHeight="1" x14ac:dyDescent="0.2">
      <c r="A251" s="46"/>
      <c r="B251" s="14">
        <v>5426</v>
      </c>
      <c r="C251" s="13" t="s">
        <v>132</v>
      </c>
      <c r="D251" s="13" t="s">
        <v>13</v>
      </c>
      <c r="E251" s="57">
        <v>511</v>
      </c>
      <c r="F251" s="58">
        <v>0</v>
      </c>
      <c r="G251" s="58">
        <v>0</v>
      </c>
      <c r="H251" s="58"/>
      <c r="I251" s="58">
        <v>0</v>
      </c>
      <c r="J251" s="59">
        <v>0</v>
      </c>
      <c r="K251" s="1"/>
      <c r="L251" s="1" t="s">
        <v>381</v>
      </c>
      <c r="M251" s="1"/>
      <c r="N251" s="1">
        <v>0</v>
      </c>
      <c r="O251" s="1">
        <v>0</v>
      </c>
      <c r="P251" s="1">
        <v>1</v>
      </c>
      <c r="Q251" s="1">
        <v>0</v>
      </c>
      <c r="R251" s="1"/>
    </row>
    <row r="252" spans="1:18" s="15" customFormat="1" ht="12.75" customHeight="1" x14ac:dyDescent="0.2">
      <c r="A252" s="46"/>
      <c r="B252" s="14">
        <v>5565</v>
      </c>
      <c r="C252" s="13" t="s">
        <v>252</v>
      </c>
      <c r="D252" s="13" t="s">
        <v>17</v>
      </c>
      <c r="E252" s="57">
        <v>520</v>
      </c>
      <c r="F252" s="58">
        <v>0</v>
      </c>
      <c r="G252" s="58">
        <v>0</v>
      </c>
      <c r="H252" s="58"/>
      <c r="I252" s="58">
        <v>0</v>
      </c>
      <c r="J252" s="59">
        <v>0</v>
      </c>
      <c r="K252" s="1"/>
      <c r="L252" s="1" t="s">
        <v>381</v>
      </c>
      <c r="M252" s="1"/>
      <c r="N252" s="1">
        <v>0</v>
      </c>
      <c r="O252" s="1">
        <v>0</v>
      </c>
      <c r="P252" s="1">
        <v>1</v>
      </c>
      <c r="Q252" s="1">
        <v>0</v>
      </c>
      <c r="R252" s="1"/>
    </row>
    <row r="253" spans="1:18" s="15" customFormat="1" ht="12.75" customHeight="1" x14ac:dyDescent="0.2">
      <c r="A253" s="46"/>
      <c r="B253" s="14">
        <v>5491</v>
      </c>
      <c r="C253" s="13" t="s">
        <v>244</v>
      </c>
      <c r="D253" s="13" t="s">
        <v>13</v>
      </c>
      <c r="E253" s="57">
        <v>495</v>
      </c>
      <c r="F253" s="58">
        <v>0</v>
      </c>
      <c r="G253" s="58">
        <v>0</v>
      </c>
      <c r="H253" s="58"/>
      <c r="I253" s="58">
        <v>0</v>
      </c>
      <c r="J253" s="59">
        <v>0</v>
      </c>
      <c r="K253" s="1"/>
      <c r="L253" s="1" t="s">
        <v>381</v>
      </c>
      <c r="M253" s="1"/>
      <c r="N253" s="1">
        <v>0</v>
      </c>
      <c r="O253" s="1">
        <v>0</v>
      </c>
      <c r="P253" s="1">
        <v>1</v>
      </c>
      <c r="Q253" s="1">
        <v>0</v>
      </c>
      <c r="R253" s="1"/>
    </row>
    <row r="254" spans="1:18" s="15" customFormat="1" ht="12.75" customHeight="1" x14ac:dyDescent="0.2">
      <c r="A254" s="46"/>
      <c r="B254" s="14">
        <v>5487</v>
      </c>
      <c r="C254" s="13" t="s">
        <v>229</v>
      </c>
      <c r="D254" s="13" t="s">
        <v>16</v>
      </c>
      <c r="E254" s="57">
        <v>468</v>
      </c>
      <c r="F254" s="58">
        <v>0</v>
      </c>
      <c r="G254" s="58">
        <v>0</v>
      </c>
      <c r="H254" s="58"/>
      <c r="I254" s="58">
        <v>0</v>
      </c>
      <c r="J254" s="59">
        <v>0</v>
      </c>
      <c r="K254" s="1"/>
      <c r="L254" s="1" t="s">
        <v>381</v>
      </c>
      <c r="M254" s="1"/>
      <c r="N254" s="1">
        <v>0</v>
      </c>
      <c r="O254" s="1">
        <v>0</v>
      </c>
      <c r="P254" s="1">
        <v>1</v>
      </c>
      <c r="Q254" s="1">
        <v>0</v>
      </c>
      <c r="R254" s="1"/>
    </row>
    <row r="255" spans="1:18" s="15" customFormat="1" ht="12.75" customHeight="1" x14ac:dyDescent="0.2">
      <c r="A255" s="46"/>
      <c r="B255" s="14">
        <v>5436</v>
      </c>
      <c r="C255" s="13" t="s">
        <v>286</v>
      </c>
      <c r="D255" s="13" t="s">
        <v>13</v>
      </c>
      <c r="E255" s="57">
        <v>457</v>
      </c>
      <c r="F255" s="58">
        <v>0</v>
      </c>
      <c r="G255" s="58">
        <v>0</v>
      </c>
      <c r="H255" s="58"/>
      <c r="I255" s="58">
        <v>0</v>
      </c>
      <c r="J255" s="59">
        <v>0</v>
      </c>
      <c r="K255" s="1"/>
      <c r="L255" s="1" t="s">
        <v>381</v>
      </c>
      <c r="M255" s="1"/>
      <c r="N255" s="1">
        <v>0</v>
      </c>
      <c r="O255" s="1">
        <v>0</v>
      </c>
      <c r="P255" s="1">
        <v>1</v>
      </c>
      <c r="Q255" s="1">
        <v>0</v>
      </c>
      <c r="R255" s="1"/>
    </row>
    <row r="256" spans="1:18" s="15" customFormat="1" ht="12.75" customHeight="1" x14ac:dyDescent="0.2">
      <c r="A256" s="46"/>
      <c r="B256" s="14">
        <v>5437</v>
      </c>
      <c r="C256" s="13" t="s">
        <v>288</v>
      </c>
      <c r="D256" s="13" t="s">
        <v>13</v>
      </c>
      <c r="E256" s="57">
        <v>446</v>
      </c>
      <c r="F256" s="58">
        <v>0</v>
      </c>
      <c r="G256" s="58">
        <v>0</v>
      </c>
      <c r="H256" s="58"/>
      <c r="I256" s="58">
        <v>0</v>
      </c>
      <c r="J256" s="59">
        <v>0</v>
      </c>
      <c r="K256" s="1"/>
      <c r="L256" s="1" t="s">
        <v>381</v>
      </c>
      <c r="M256" s="1"/>
      <c r="N256" s="1">
        <v>0</v>
      </c>
      <c r="O256" s="1">
        <v>0</v>
      </c>
      <c r="P256" s="1">
        <v>1</v>
      </c>
      <c r="Q256" s="1">
        <v>0</v>
      </c>
      <c r="R256" s="1"/>
    </row>
    <row r="257" spans="1:18" s="15" customFormat="1" ht="12.75" customHeight="1" x14ac:dyDescent="0.2">
      <c r="A257" s="46"/>
      <c r="B257" s="14">
        <v>5902</v>
      </c>
      <c r="C257" s="13" t="s">
        <v>121</v>
      </c>
      <c r="D257" s="13" t="s">
        <v>17</v>
      </c>
      <c r="E257" s="57">
        <v>445</v>
      </c>
      <c r="F257" s="58">
        <v>0</v>
      </c>
      <c r="G257" s="58">
        <v>0</v>
      </c>
      <c r="H257" s="58"/>
      <c r="I257" s="58">
        <v>0</v>
      </c>
      <c r="J257" s="59">
        <v>0</v>
      </c>
      <c r="K257" s="1"/>
      <c r="L257" s="1" t="s">
        <v>381</v>
      </c>
      <c r="M257" s="1"/>
      <c r="N257" s="1">
        <v>0</v>
      </c>
      <c r="O257" s="1">
        <v>0</v>
      </c>
      <c r="P257" s="1">
        <v>1</v>
      </c>
      <c r="Q257" s="1">
        <v>0</v>
      </c>
      <c r="R257" s="1"/>
    </row>
    <row r="258" spans="1:18" s="15" customFormat="1" ht="12.75" customHeight="1" x14ac:dyDescent="0.2">
      <c r="A258" s="46"/>
      <c r="B258" s="14">
        <v>5531</v>
      </c>
      <c r="C258" s="13" t="s">
        <v>263</v>
      </c>
      <c r="D258" s="13" t="s">
        <v>16</v>
      </c>
      <c r="E258" s="57">
        <v>430</v>
      </c>
      <c r="F258" s="58">
        <v>0</v>
      </c>
      <c r="G258" s="58">
        <v>0</v>
      </c>
      <c r="H258" s="58"/>
      <c r="I258" s="58">
        <v>0</v>
      </c>
      <c r="J258" s="59">
        <v>0</v>
      </c>
      <c r="K258" s="1"/>
      <c r="L258" s="1" t="s">
        <v>381</v>
      </c>
      <c r="M258" s="1"/>
      <c r="N258" s="1">
        <v>0</v>
      </c>
      <c r="O258" s="1">
        <v>0</v>
      </c>
      <c r="P258" s="1">
        <v>1</v>
      </c>
      <c r="Q258" s="1">
        <v>0</v>
      </c>
      <c r="R258" s="1"/>
    </row>
    <row r="259" spans="1:18" s="15" customFormat="1" ht="12.75" customHeight="1" x14ac:dyDescent="0.2">
      <c r="A259" s="46"/>
      <c r="B259" s="14">
        <v>5556</v>
      </c>
      <c r="C259" s="13" t="s">
        <v>194</v>
      </c>
      <c r="D259" s="13" t="s">
        <v>17</v>
      </c>
      <c r="E259" s="57">
        <v>431</v>
      </c>
      <c r="F259" s="58">
        <v>0</v>
      </c>
      <c r="G259" s="58">
        <v>0</v>
      </c>
      <c r="H259" s="58"/>
      <c r="I259" s="58">
        <v>0</v>
      </c>
      <c r="J259" s="59">
        <v>0</v>
      </c>
      <c r="K259" s="1"/>
      <c r="L259" s="1" t="s">
        <v>381</v>
      </c>
      <c r="M259" s="1"/>
      <c r="N259" s="1">
        <v>0</v>
      </c>
      <c r="O259" s="1">
        <v>0</v>
      </c>
      <c r="P259" s="1">
        <v>1</v>
      </c>
      <c r="Q259" s="1">
        <v>0</v>
      </c>
      <c r="R259" s="1"/>
    </row>
    <row r="260" spans="1:18" s="15" customFormat="1" ht="12.75" customHeight="1" x14ac:dyDescent="0.2">
      <c r="A260" s="46"/>
      <c r="B260" s="14">
        <v>5851</v>
      </c>
      <c r="C260" s="13" t="s">
        <v>109</v>
      </c>
      <c r="D260" s="13" t="s">
        <v>13</v>
      </c>
      <c r="E260" s="57">
        <v>430</v>
      </c>
      <c r="F260" s="58">
        <v>0</v>
      </c>
      <c r="G260" s="58">
        <v>0</v>
      </c>
      <c r="H260" s="58"/>
      <c r="I260" s="58">
        <v>0</v>
      </c>
      <c r="J260" s="59">
        <v>0</v>
      </c>
      <c r="K260" s="1"/>
      <c r="L260" s="1" t="s">
        <v>381</v>
      </c>
      <c r="M260" s="1"/>
      <c r="N260" s="1">
        <v>0</v>
      </c>
      <c r="O260" s="1">
        <v>0</v>
      </c>
      <c r="P260" s="1">
        <v>1</v>
      </c>
      <c r="Q260" s="1">
        <v>0</v>
      </c>
      <c r="R260" s="1"/>
    </row>
    <row r="261" spans="1:18" s="15" customFormat="1" ht="12.75" customHeight="1" x14ac:dyDescent="0.2">
      <c r="A261" s="46"/>
      <c r="B261" s="14">
        <v>5628</v>
      </c>
      <c r="C261" s="13" t="s">
        <v>161</v>
      </c>
      <c r="D261" s="13" t="s">
        <v>13</v>
      </c>
      <c r="E261" s="57">
        <v>420</v>
      </c>
      <c r="F261" s="58">
        <v>0</v>
      </c>
      <c r="G261" s="58">
        <v>0</v>
      </c>
      <c r="H261" s="58"/>
      <c r="I261" s="58">
        <v>0</v>
      </c>
      <c r="J261" s="59">
        <v>0</v>
      </c>
      <c r="K261" s="1"/>
      <c r="L261" s="1" t="s">
        <v>381</v>
      </c>
      <c r="M261" s="1"/>
      <c r="N261" s="1">
        <v>0</v>
      </c>
      <c r="O261" s="1">
        <v>0</v>
      </c>
      <c r="P261" s="1">
        <v>1</v>
      </c>
      <c r="Q261" s="1">
        <v>0</v>
      </c>
      <c r="R261" s="1"/>
    </row>
    <row r="262" spans="1:18" s="15" customFormat="1" ht="12.75" customHeight="1" x14ac:dyDescent="0.2">
      <c r="A262" s="46"/>
      <c r="B262" s="14">
        <v>5910</v>
      </c>
      <c r="C262" s="13" t="s">
        <v>169</v>
      </c>
      <c r="D262" s="13" t="s">
        <v>17</v>
      </c>
      <c r="E262" s="57">
        <v>425</v>
      </c>
      <c r="F262" s="58">
        <v>0</v>
      </c>
      <c r="G262" s="58">
        <v>0</v>
      </c>
      <c r="H262" s="58"/>
      <c r="I262" s="58">
        <v>0</v>
      </c>
      <c r="J262" s="59">
        <v>0</v>
      </c>
      <c r="K262" s="1"/>
      <c r="L262" s="1" t="s">
        <v>381</v>
      </c>
      <c r="M262" s="1"/>
      <c r="N262" s="1">
        <v>0</v>
      </c>
      <c r="O262" s="1">
        <v>0</v>
      </c>
      <c r="P262" s="1">
        <v>1</v>
      </c>
      <c r="Q262" s="1">
        <v>0</v>
      </c>
      <c r="R262" s="1"/>
    </row>
    <row r="263" spans="1:18" s="15" customFormat="1" ht="12.75" customHeight="1" x14ac:dyDescent="0.2">
      <c r="A263" s="46"/>
      <c r="B263" s="14">
        <v>5722</v>
      </c>
      <c r="C263" s="13" t="s">
        <v>205</v>
      </c>
      <c r="D263" s="13" t="s">
        <v>14</v>
      </c>
      <c r="E263" s="57">
        <v>394</v>
      </c>
      <c r="F263" s="58">
        <v>0</v>
      </c>
      <c r="G263" s="58">
        <v>0</v>
      </c>
      <c r="H263" s="58"/>
      <c r="I263" s="58">
        <v>0</v>
      </c>
      <c r="J263" s="59">
        <v>0</v>
      </c>
      <c r="K263" s="1"/>
      <c r="L263" s="1" t="s">
        <v>381</v>
      </c>
      <c r="M263" s="1"/>
      <c r="N263" s="1">
        <v>0</v>
      </c>
      <c r="O263" s="1">
        <v>0</v>
      </c>
      <c r="P263" s="1">
        <v>1</v>
      </c>
      <c r="Q263" s="1">
        <v>0</v>
      </c>
      <c r="R263" s="1"/>
    </row>
    <row r="264" spans="1:18" s="15" customFormat="1" ht="12.75" customHeight="1" x14ac:dyDescent="0.2">
      <c r="A264" s="46"/>
      <c r="B264" s="14">
        <v>5863</v>
      </c>
      <c r="C264" s="13" t="s">
        <v>318</v>
      </c>
      <c r="D264" s="13" t="s">
        <v>14</v>
      </c>
      <c r="E264" s="57">
        <v>387</v>
      </c>
      <c r="F264" s="58">
        <v>0</v>
      </c>
      <c r="G264" s="58">
        <v>0</v>
      </c>
      <c r="H264" s="58"/>
      <c r="I264" s="58">
        <v>0</v>
      </c>
      <c r="J264" s="59">
        <v>0</v>
      </c>
      <c r="K264" s="1"/>
      <c r="L264" s="1" t="s">
        <v>381</v>
      </c>
      <c r="M264" s="1"/>
      <c r="N264" s="1">
        <v>0</v>
      </c>
      <c r="O264" s="1">
        <v>0</v>
      </c>
      <c r="P264" s="1">
        <v>1</v>
      </c>
      <c r="Q264" s="1">
        <v>0</v>
      </c>
      <c r="R264" s="1"/>
    </row>
    <row r="265" spans="1:18" s="15" customFormat="1" ht="12.75" customHeight="1" x14ac:dyDescent="0.2">
      <c r="A265" s="46"/>
      <c r="B265" s="14">
        <v>5673</v>
      </c>
      <c r="C265" s="13" t="s">
        <v>208</v>
      </c>
      <c r="D265" s="13" t="s">
        <v>15</v>
      </c>
      <c r="E265" s="57">
        <v>373</v>
      </c>
      <c r="F265" s="58">
        <v>0</v>
      </c>
      <c r="G265" s="58">
        <v>0</v>
      </c>
      <c r="H265" s="58"/>
      <c r="I265" s="58">
        <v>0</v>
      </c>
      <c r="J265" s="59">
        <v>0</v>
      </c>
      <c r="K265" s="1"/>
      <c r="L265" s="1" t="s">
        <v>381</v>
      </c>
      <c r="M265" s="1"/>
      <c r="N265" s="1">
        <v>0</v>
      </c>
      <c r="O265" s="1">
        <v>0</v>
      </c>
      <c r="P265" s="1">
        <v>1</v>
      </c>
      <c r="Q265" s="1">
        <v>0</v>
      </c>
      <c r="R265" s="1"/>
    </row>
    <row r="266" spans="1:18" s="15" customFormat="1" ht="12.75" customHeight="1" x14ac:dyDescent="0.2">
      <c r="A266" s="46"/>
      <c r="B266" s="14">
        <v>5476</v>
      </c>
      <c r="C266" s="13" t="s">
        <v>159</v>
      </c>
      <c r="D266" s="13" t="s">
        <v>13</v>
      </c>
      <c r="E266" s="57">
        <v>346</v>
      </c>
      <c r="F266" s="58">
        <v>0</v>
      </c>
      <c r="G266" s="58">
        <v>0</v>
      </c>
      <c r="H266" s="58"/>
      <c r="I266" s="58">
        <v>0</v>
      </c>
      <c r="J266" s="59">
        <v>0</v>
      </c>
      <c r="K266" s="1"/>
      <c r="L266" s="1" t="s">
        <v>381</v>
      </c>
      <c r="M266" s="1"/>
      <c r="N266" s="1">
        <v>0</v>
      </c>
      <c r="O266" s="1">
        <v>0</v>
      </c>
      <c r="P266" s="1">
        <v>1</v>
      </c>
      <c r="Q266" s="1">
        <v>0</v>
      </c>
      <c r="R266" s="1"/>
    </row>
    <row r="267" spans="1:18" s="15" customFormat="1" ht="12.75" customHeight="1" x14ac:dyDescent="0.2">
      <c r="A267" s="46"/>
      <c r="B267" s="14">
        <v>5680</v>
      </c>
      <c r="C267" s="13" t="s">
        <v>251</v>
      </c>
      <c r="D267" s="13" t="s">
        <v>16</v>
      </c>
      <c r="E267" s="57">
        <v>341</v>
      </c>
      <c r="F267" s="58">
        <v>0</v>
      </c>
      <c r="G267" s="58">
        <v>0</v>
      </c>
      <c r="H267" s="58"/>
      <c r="I267" s="58">
        <v>0</v>
      </c>
      <c r="J267" s="59">
        <v>0</v>
      </c>
      <c r="K267" s="1"/>
      <c r="L267" s="1" t="s">
        <v>381</v>
      </c>
      <c r="M267" s="1"/>
      <c r="N267" s="1">
        <v>0</v>
      </c>
      <c r="O267" s="1">
        <v>0</v>
      </c>
      <c r="P267" s="1">
        <v>1</v>
      </c>
      <c r="Q267" s="1">
        <v>0</v>
      </c>
      <c r="R267" s="1"/>
    </row>
    <row r="268" spans="1:18" s="15" customFormat="1" ht="12.75" customHeight="1" x14ac:dyDescent="0.2">
      <c r="A268" s="46"/>
      <c r="B268" s="14">
        <v>5609</v>
      </c>
      <c r="C268" s="13" t="s">
        <v>273</v>
      </c>
      <c r="D268" s="13" t="s">
        <v>18</v>
      </c>
      <c r="E268" s="57">
        <v>329</v>
      </c>
      <c r="F268" s="58">
        <v>0</v>
      </c>
      <c r="G268" s="58">
        <v>0</v>
      </c>
      <c r="H268" s="58"/>
      <c r="I268" s="58">
        <v>0</v>
      </c>
      <c r="J268" s="59">
        <v>0</v>
      </c>
      <c r="K268" s="1"/>
      <c r="L268" s="1" t="s">
        <v>381</v>
      </c>
      <c r="M268" s="1"/>
      <c r="N268" s="1">
        <v>0</v>
      </c>
      <c r="O268" s="1">
        <v>0</v>
      </c>
      <c r="P268" s="1">
        <v>1</v>
      </c>
      <c r="Q268" s="1">
        <v>0</v>
      </c>
      <c r="R268" s="1"/>
    </row>
    <row r="269" spans="1:18" s="15" customFormat="1" ht="12.75" customHeight="1" x14ac:dyDescent="0.2">
      <c r="A269" s="46"/>
      <c r="B269" s="14">
        <v>5483</v>
      </c>
      <c r="C269" s="13" t="s">
        <v>192</v>
      </c>
      <c r="D269" s="13" t="s">
        <v>13</v>
      </c>
      <c r="E269" s="57">
        <v>309</v>
      </c>
      <c r="F269" s="58">
        <v>0</v>
      </c>
      <c r="G269" s="58">
        <v>0</v>
      </c>
      <c r="H269" s="58"/>
      <c r="I269" s="58">
        <v>0</v>
      </c>
      <c r="J269" s="59">
        <v>0</v>
      </c>
      <c r="K269" s="1"/>
      <c r="L269" s="1" t="s">
        <v>381</v>
      </c>
      <c r="M269" s="1"/>
      <c r="N269" s="1">
        <v>0</v>
      </c>
      <c r="O269" s="1">
        <v>0</v>
      </c>
      <c r="P269" s="1">
        <v>1</v>
      </c>
      <c r="Q269" s="1">
        <v>0</v>
      </c>
      <c r="R269" s="1"/>
    </row>
    <row r="270" spans="1:18" s="15" customFormat="1" ht="12.75" customHeight="1" x14ac:dyDescent="0.2">
      <c r="A270" s="46"/>
      <c r="B270" s="14">
        <v>5907</v>
      </c>
      <c r="C270" s="13" t="s">
        <v>152</v>
      </c>
      <c r="D270" s="13" t="s">
        <v>17</v>
      </c>
      <c r="E270" s="57">
        <v>322</v>
      </c>
      <c r="F270" s="58">
        <v>0</v>
      </c>
      <c r="G270" s="58">
        <v>0</v>
      </c>
      <c r="H270" s="58"/>
      <c r="I270" s="58">
        <v>0</v>
      </c>
      <c r="J270" s="59">
        <v>0</v>
      </c>
      <c r="K270" s="1"/>
      <c r="L270" s="1" t="s">
        <v>381</v>
      </c>
      <c r="M270" s="1"/>
      <c r="N270" s="1">
        <v>0</v>
      </c>
      <c r="O270" s="1">
        <v>0</v>
      </c>
      <c r="P270" s="1">
        <v>1</v>
      </c>
      <c r="Q270" s="1">
        <v>0</v>
      </c>
      <c r="R270" s="1"/>
    </row>
    <row r="271" spans="1:18" s="15" customFormat="1" ht="12.75" customHeight="1" x14ac:dyDescent="0.2">
      <c r="A271" s="46"/>
      <c r="B271" s="14">
        <v>5827</v>
      </c>
      <c r="C271" s="13" t="s">
        <v>301</v>
      </c>
      <c r="D271" s="13" t="s">
        <v>15</v>
      </c>
      <c r="E271" s="57">
        <v>318</v>
      </c>
      <c r="F271" s="58">
        <v>0</v>
      </c>
      <c r="G271" s="58">
        <v>0</v>
      </c>
      <c r="H271" s="58"/>
      <c r="I271" s="58">
        <v>0</v>
      </c>
      <c r="J271" s="59">
        <v>0</v>
      </c>
      <c r="K271" s="1"/>
      <c r="L271" s="1" t="s">
        <v>381</v>
      </c>
      <c r="M271" s="1"/>
      <c r="N271" s="1">
        <v>0</v>
      </c>
      <c r="O271" s="1">
        <v>0</v>
      </c>
      <c r="P271" s="1">
        <v>1</v>
      </c>
      <c r="Q271" s="1">
        <v>0</v>
      </c>
      <c r="R271" s="1"/>
    </row>
    <row r="272" spans="1:18" s="15" customFormat="1" ht="12.75" customHeight="1" x14ac:dyDescent="0.2">
      <c r="A272" s="46"/>
      <c r="B272" s="14">
        <v>5669</v>
      </c>
      <c r="C272" s="13" t="s">
        <v>174</v>
      </c>
      <c r="D272" s="13" t="s">
        <v>15</v>
      </c>
      <c r="E272" s="57">
        <v>308</v>
      </c>
      <c r="F272" s="58">
        <v>0</v>
      </c>
      <c r="G272" s="58">
        <v>0</v>
      </c>
      <c r="H272" s="58"/>
      <c r="I272" s="58">
        <v>0</v>
      </c>
      <c r="J272" s="59">
        <v>0</v>
      </c>
      <c r="K272" s="1"/>
      <c r="L272" s="1" t="s">
        <v>381</v>
      </c>
      <c r="M272" s="1"/>
      <c r="N272" s="1">
        <v>0</v>
      </c>
      <c r="O272" s="1">
        <v>0</v>
      </c>
      <c r="P272" s="1">
        <v>1</v>
      </c>
      <c r="Q272" s="1">
        <v>0</v>
      </c>
      <c r="R272" s="1"/>
    </row>
    <row r="273" spans="1:18" s="15" customFormat="1" ht="12.75" customHeight="1" x14ac:dyDescent="0.2">
      <c r="A273" s="46"/>
      <c r="B273" s="14">
        <v>5534</v>
      </c>
      <c r="C273" s="13" t="s">
        <v>282</v>
      </c>
      <c r="D273" s="13" t="s">
        <v>16</v>
      </c>
      <c r="E273" s="57">
        <v>304</v>
      </c>
      <c r="F273" s="58">
        <v>0</v>
      </c>
      <c r="G273" s="58">
        <v>0</v>
      </c>
      <c r="H273" s="58"/>
      <c r="I273" s="58">
        <v>0</v>
      </c>
      <c r="J273" s="59">
        <v>0</v>
      </c>
      <c r="K273" s="1"/>
      <c r="L273" s="1" t="s">
        <v>381</v>
      </c>
      <c r="M273" s="1"/>
      <c r="N273" s="1">
        <v>0</v>
      </c>
      <c r="O273" s="1">
        <v>0</v>
      </c>
      <c r="P273" s="1">
        <v>1</v>
      </c>
      <c r="Q273" s="1">
        <v>0</v>
      </c>
      <c r="R273" s="1"/>
    </row>
    <row r="274" spans="1:18" s="15" customFormat="1" ht="12.75" customHeight="1" x14ac:dyDescent="0.2">
      <c r="A274" s="46"/>
      <c r="B274" s="14">
        <v>5490</v>
      </c>
      <c r="C274" s="13" t="s">
        <v>238</v>
      </c>
      <c r="D274" s="13" t="s">
        <v>13</v>
      </c>
      <c r="E274" s="57">
        <v>299</v>
      </c>
      <c r="F274" s="58">
        <v>0</v>
      </c>
      <c r="G274" s="58">
        <v>0</v>
      </c>
      <c r="H274" s="58"/>
      <c r="I274" s="58">
        <v>0</v>
      </c>
      <c r="J274" s="59">
        <v>0</v>
      </c>
      <c r="K274" s="1"/>
      <c r="L274" s="1" t="s">
        <v>381</v>
      </c>
      <c r="M274" s="1"/>
      <c r="N274" s="1">
        <v>0</v>
      </c>
      <c r="O274" s="1">
        <v>0</v>
      </c>
      <c r="P274" s="1">
        <v>1</v>
      </c>
      <c r="Q274" s="1">
        <v>0</v>
      </c>
      <c r="R274" s="1"/>
    </row>
    <row r="275" spans="1:18" s="15" customFormat="1" ht="12.75" customHeight="1" x14ac:dyDescent="0.2">
      <c r="A275" s="46"/>
      <c r="B275" s="14">
        <v>5748</v>
      </c>
      <c r="C275" s="13" t="s">
        <v>138</v>
      </c>
      <c r="D275" s="13" t="s">
        <v>17</v>
      </c>
      <c r="E275" s="57">
        <v>261</v>
      </c>
      <c r="F275" s="58">
        <v>0</v>
      </c>
      <c r="G275" s="58">
        <v>0</v>
      </c>
      <c r="H275" s="58"/>
      <c r="I275" s="58">
        <v>0</v>
      </c>
      <c r="J275" s="59">
        <v>0</v>
      </c>
      <c r="K275" s="1"/>
      <c r="L275" s="1" t="s">
        <v>381</v>
      </c>
      <c r="M275" s="1"/>
      <c r="N275" s="1">
        <v>0</v>
      </c>
      <c r="O275" s="1">
        <v>0</v>
      </c>
      <c r="P275" s="1">
        <v>1</v>
      </c>
      <c r="Q275" s="1">
        <v>0</v>
      </c>
      <c r="R275" s="1"/>
    </row>
    <row r="276" spans="1:18" s="15" customFormat="1" ht="12.75" customHeight="1" x14ac:dyDescent="0.2">
      <c r="A276" s="46"/>
      <c r="B276" s="14">
        <v>5671</v>
      </c>
      <c r="C276" s="13" t="s">
        <v>180</v>
      </c>
      <c r="D276" s="13" t="s">
        <v>15</v>
      </c>
      <c r="E276" s="57">
        <v>240</v>
      </c>
      <c r="F276" s="58">
        <v>0</v>
      </c>
      <c r="G276" s="58">
        <v>0</v>
      </c>
      <c r="H276" s="58"/>
      <c r="I276" s="58">
        <v>0</v>
      </c>
      <c r="J276" s="59">
        <v>0</v>
      </c>
      <c r="K276" s="1"/>
      <c r="L276" s="1" t="s">
        <v>381</v>
      </c>
      <c r="M276" s="1"/>
      <c r="N276" s="1">
        <v>0</v>
      </c>
      <c r="O276" s="1">
        <v>0</v>
      </c>
      <c r="P276" s="1">
        <v>1</v>
      </c>
      <c r="Q276" s="1">
        <v>0</v>
      </c>
      <c r="R276" s="1"/>
    </row>
    <row r="277" spans="1:18" s="15" customFormat="1" ht="12.75" customHeight="1" x14ac:dyDescent="0.2">
      <c r="A277" s="46"/>
      <c r="B277" s="14">
        <v>5903</v>
      </c>
      <c r="C277" s="13" t="s">
        <v>126</v>
      </c>
      <c r="D277" s="13" t="s">
        <v>17</v>
      </c>
      <c r="E277" s="57">
        <v>257</v>
      </c>
      <c r="F277" s="58">
        <v>0</v>
      </c>
      <c r="G277" s="58">
        <v>0</v>
      </c>
      <c r="H277" s="58"/>
      <c r="I277" s="58">
        <v>0</v>
      </c>
      <c r="J277" s="59">
        <v>0</v>
      </c>
      <c r="K277" s="1"/>
      <c r="L277" s="1" t="s">
        <v>381</v>
      </c>
      <c r="M277" s="1"/>
      <c r="N277" s="1">
        <v>0</v>
      </c>
      <c r="O277" s="1">
        <v>0</v>
      </c>
      <c r="P277" s="1">
        <v>1</v>
      </c>
      <c r="Q277" s="1">
        <v>0</v>
      </c>
      <c r="R277" s="1"/>
    </row>
    <row r="278" spans="1:18" s="15" customFormat="1" ht="12.75" customHeight="1" x14ac:dyDescent="0.2">
      <c r="A278" s="46"/>
      <c r="B278" s="14">
        <v>5663</v>
      </c>
      <c r="C278" s="13" t="s">
        <v>144</v>
      </c>
      <c r="D278" s="13" t="s">
        <v>15</v>
      </c>
      <c r="E278" s="57">
        <v>262</v>
      </c>
      <c r="F278" s="58">
        <v>0</v>
      </c>
      <c r="G278" s="58">
        <v>0</v>
      </c>
      <c r="H278" s="58"/>
      <c r="I278" s="58">
        <v>0</v>
      </c>
      <c r="J278" s="59">
        <v>0</v>
      </c>
      <c r="K278" s="1"/>
      <c r="L278" s="1" t="s">
        <v>381</v>
      </c>
      <c r="M278" s="1"/>
      <c r="N278" s="1">
        <v>0</v>
      </c>
      <c r="O278" s="1">
        <v>0</v>
      </c>
      <c r="P278" s="1">
        <v>1</v>
      </c>
      <c r="Q278" s="1">
        <v>0</v>
      </c>
      <c r="R278" s="1"/>
    </row>
    <row r="279" spans="1:18" s="15" customFormat="1" ht="12.75" customHeight="1" x14ac:dyDescent="0.2">
      <c r="A279" s="46"/>
      <c r="B279" s="14">
        <v>5911</v>
      </c>
      <c r="C279" s="13" t="s">
        <v>172</v>
      </c>
      <c r="D279" s="13" t="s">
        <v>17</v>
      </c>
      <c r="E279" s="57">
        <v>241</v>
      </c>
      <c r="F279" s="58">
        <v>0</v>
      </c>
      <c r="G279" s="58">
        <v>0</v>
      </c>
      <c r="H279" s="58"/>
      <c r="I279" s="58">
        <v>0</v>
      </c>
      <c r="J279" s="59">
        <v>0</v>
      </c>
      <c r="K279" s="1"/>
      <c r="L279" s="1" t="s">
        <v>381</v>
      </c>
      <c r="M279" s="1"/>
      <c r="N279" s="1">
        <v>0</v>
      </c>
      <c r="O279" s="1">
        <v>0</v>
      </c>
      <c r="P279" s="1">
        <v>1</v>
      </c>
      <c r="Q279" s="1">
        <v>0</v>
      </c>
      <c r="R279" s="1"/>
    </row>
    <row r="280" spans="1:18" s="15" customFormat="1" ht="12.75" customHeight="1" x14ac:dyDescent="0.2">
      <c r="A280" s="46"/>
      <c r="B280" s="14">
        <v>5701</v>
      </c>
      <c r="C280" s="13" t="s">
        <v>111</v>
      </c>
      <c r="D280" s="13" t="s">
        <v>14</v>
      </c>
      <c r="E280" s="57">
        <v>267</v>
      </c>
      <c r="F280" s="58">
        <v>0</v>
      </c>
      <c r="G280" s="58">
        <v>0</v>
      </c>
      <c r="H280" s="58"/>
      <c r="I280" s="58">
        <v>0</v>
      </c>
      <c r="J280" s="59">
        <v>0</v>
      </c>
      <c r="K280" s="1"/>
      <c r="L280" s="1" t="s">
        <v>381</v>
      </c>
      <c r="M280" s="1"/>
      <c r="N280" s="1">
        <v>0</v>
      </c>
      <c r="O280" s="1">
        <v>0</v>
      </c>
      <c r="P280" s="1">
        <v>1</v>
      </c>
      <c r="Q280" s="1">
        <v>0</v>
      </c>
      <c r="R280" s="1"/>
    </row>
    <row r="281" spans="1:18" s="15" customFormat="1" ht="12.75" customHeight="1" x14ac:dyDescent="0.2">
      <c r="A281" s="46"/>
      <c r="B281" s="14">
        <v>5665</v>
      </c>
      <c r="C281" s="13" t="s">
        <v>154</v>
      </c>
      <c r="D281" s="13" t="s">
        <v>15</v>
      </c>
      <c r="E281" s="57">
        <v>229</v>
      </c>
      <c r="F281" s="58">
        <v>0</v>
      </c>
      <c r="G281" s="58">
        <v>0</v>
      </c>
      <c r="H281" s="58"/>
      <c r="I281" s="58">
        <v>0</v>
      </c>
      <c r="J281" s="59">
        <v>0</v>
      </c>
      <c r="K281" s="1"/>
      <c r="L281" s="1" t="s">
        <v>381</v>
      </c>
      <c r="M281" s="1"/>
      <c r="N281" s="1">
        <v>0</v>
      </c>
      <c r="O281" s="1">
        <v>0</v>
      </c>
      <c r="P281" s="1">
        <v>1</v>
      </c>
      <c r="Q281" s="1">
        <v>0</v>
      </c>
      <c r="R281" s="1"/>
    </row>
    <row r="282" spans="1:18" s="15" customFormat="1" ht="12.75" customHeight="1" x14ac:dyDescent="0.2">
      <c r="A282" s="46"/>
      <c r="B282" s="14">
        <v>5560</v>
      </c>
      <c r="C282" s="13" t="s">
        <v>204</v>
      </c>
      <c r="D282" s="13" t="s">
        <v>17</v>
      </c>
      <c r="E282" s="57">
        <v>241</v>
      </c>
      <c r="F282" s="58">
        <v>0</v>
      </c>
      <c r="G282" s="58">
        <v>0</v>
      </c>
      <c r="H282" s="58"/>
      <c r="I282" s="58">
        <v>0</v>
      </c>
      <c r="J282" s="59">
        <v>0</v>
      </c>
      <c r="K282" s="1"/>
      <c r="L282" s="1" t="s">
        <v>381</v>
      </c>
      <c r="M282" s="1"/>
      <c r="N282" s="1">
        <v>0</v>
      </c>
      <c r="O282" s="1">
        <v>0</v>
      </c>
      <c r="P282" s="1">
        <v>1</v>
      </c>
      <c r="Q282" s="1">
        <v>0</v>
      </c>
      <c r="R282" s="1"/>
    </row>
    <row r="283" spans="1:18" s="15" customFormat="1" ht="12.75" customHeight="1" x14ac:dyDescent="0.2">
      <c r="A283" s="46"/>
      <c r="B283" s="14">
        <v>5934</v>
      </c>
      <c r="C283" s="13" t="s">
        <v>307</v>
      </c>
      <c r="D283" s="13" t="s">
        <v>17</v>
      </c>
      <c r="E283" s="57">
        <v>236</v>
      </c>
      <c r="F283" s="58">
        <v>0</v>
      </c>
      <c r="G283" s="58">
        <v>0</v>
      </c>
      <c r="H283" s="58"/>
      <c r="I283" s="58">
        <v>0</v>
      </c>
      <c r="J283" s="59">
        <v>0</v>
      </c>
      <c r="K283" s="1"/>
      <c r="L283" s="1" t="s">
        <v>381</v>
      </c>
      <c r="M283" s="1"/>
      <c r="N283" s="1">
        <v>0</v>
      </c>
      <c r="O283" s="1">
        <v>0</v>
      </c>
      <c r="P283" s="1">
        <v>1</v>
      </c>
      <c r="Q283" s="1">
        <v>0</v>
      </c>
      <c r="R283" s="1"/>
    </row>
    <row r="284" spans="1:18" s="15" customFormat="1" ht="12.75" customHeight="1" x14ac:dyDescent="0.2">
      <c r="A284" s="46"/>
      <c r="B284" s="14">
        <v>5932</v>
      </c>
      <c r="C284" s="13" t="s">
        <v>304</v>
      </c>
      <c r="D284" s="13" t="s">
        <v>17</v>
      </c>
      <c r="E284" s="57">
        <v>233</v>
      </c>
      <c r="F284" s="58">
        <v>0</v>
      </c>
      <c r="G284" s="58">
        <v>0</v>
      </c>
      <c r="H284" s="58"/>
      <c r="I284" s="58">
        <v>0</v>
      </c>
      <c r="J284" s="59">
        <v>0</v>
      </c>
      <c r="K284" s="1"/>
      <c r="L284" s="1" t="s">
        <v>381</v>
      </c>
      <c r="M284" s="1"/>
      <c r="N284" s="1">
        <v>0</v>
      </c>
      <c r="O284" s="1">
        <v>0</v>
      </c>
      <c r="P284" s="1">
        <v>1</v>
      </c>
      <c r="Q284" s="1">
        <v>0</v>
      </c>
      <c r="R284" s="1"/>
    </row>
    <row r="285" spans="1:18" s="15" customFormat="1" ht="12.75" customHeight="1" x14ac:dyDescent="0.2">
      <c r="A285" s="46"/>
      <c r="B285" s="14">
        <v>5759</v>
      </c>
      <c r="C285" s="13" t="s">
        <v>268</v>
      </c>
      <c r="D285" s="13" t="s">
        <v>17</v>
      </c>
      <c r="E285" s="57">
        <v>228</v>
      </c>
      <c r="F285" s="58">
        <v>0</v>
      </c>
      <c r="G285" s="58">
        <v>0</v>
      </c>
      <c r="H285" s="58"/>
      <c r="I285" s="58">
        <v>0</v>
      </c>
      <c r="J285" s="59">
        <v>0</v>
      </c>
      <c r="K285" s="1"/>
      <c r="L285" s="1" t="s">
        <v>381</v>
      </c>
      <c r="M285" s="1"/>
      <c r="N285" s="1">
        <v>0</v>
      </c>
      <c r="O285" s="1">
        <v>0</v>
      </c>
      <c r="P285" s="1">
        <v>1</v>
      </c>
      <c r="Q285" s="1">
        <v>0</v>
      </c>
      <c r="R285" s="1"/>
    </row>
    <row r="286" spans="1:18" s="15" customFormat="1" ht="12.75" customHeight="1" x14ac:dyDescent="0.2">
      <c r="A286" s="46"/>
      <c r="B286" s="14">
        <v>5683</v>
      </c>
      <c r="C286" s="13" t="s">
        <v>269</v>
      </c>
      <c r="D286" s="13" t="s">
        <v>15</v>
      </c>
      <c r="E286" s="57">
        <v>231</v>
      </c>
      <c r="F286" s="58">
        <v>0</v>
      </c>
      <c r="G286" s="58">
        <v>0</v>
      </c>
      <c r="H286" s="58"/>
      <c r="I286" s="58">
        <v>0</v>
      </c>
      <c r="J286" s="59">
        <v>0</v>
      </c>
      <c r="K286" s="1"/>
      <c r="L286" s="1" t="s">
        <v>381</v>
      </c>
      <c r="M286" s="1"/>
      <c r="N286" s="1">
        <v>0</v>
      </c>
      <c r="O286" s="1">
        <v>0</v>
      </c>
      <c r="P286" s="1">
        <v>1</v>
      </c>
      <c r="Q286" s="1">
        <v>0</v>
      </c>
      <c r="R286" s="1"/>
    </row>
    <row r="287" spans="1:18" s="15" customFormat="1" ht="12.75" customHeight="1" x14ac:dyDescent="0.2">
      <c r="A287" s="46"/>
      <c r="B287" s="14">
        <v>5930</v>
      </c>
      <c r="C287" s="13" t="s">
        <v>294</v>
      </c>
      <c r="D287" s="13" t="s">
        <v>17</v>
      </c>
      <c r="E287" s="57">
        <v>237</v>
      </c>
      <c r="F287" s="58">
        <v>0</v>
      </c>
      <c r="G287" s="58">
        <v>0</v>
      </c>
      <c r="H287" s="58"/>
      <c r="I287" s="58">
        <v>0</v>
      </c>
      <c r="J287" s="59">
        <v>0</v>
      </c>
      <c r="K287" s="1"/>
      <c r="L287" s="1" t="s">
        <v>381</v>
      </c>
      <c r="M287" s="1"/>
      <c r="N287" s="1">
        <v>0</v>
      </c>
      <c r="O287" s="1">
        <v>0</v>
      </c>
      <c r="P287" s="1">
        <v>1</v>
      </c>
      <c r="Q287" s="1">
        <v>0</v>
      </c>
      <c r="R287" s="1"/>
    </row>
    <row r="288" spans="1:18" s="15" customFormat="1" ht="12.75" customHeight="1" x14ac:dyDescent="0.2">
      <c r="A288" s="46"/>
      <c r="B288" s="14">
        <v>5758</v>
      </c>
      <c r="C288" s="13" t="s">
        <v>214</v>
      </c>
      <c r="D288" s="13" t="s">
        <v>17</v>
      </c>
      <c r="E288" s="57">
        <v>207</v>
      </c>
      <c r="F288" s="58">
        <v>0</v>
      </c>
      <c r="G288" s="58">
        <v>0</v>
      </c>
      <c r="H288" s="58"/>
      <c r="I288" s="58">
        <v>0</v>
      </c>
      <c r="J288" s="59">
        <v>0</v>
      </c>
      <c r="K288" s="1"/>
      <c r="L288" s="1" t="s">
        <v>381</v>
      </c>
      <c r="M288" s="1"/>
      <c r="N288" s="1">
        <v>0</v>
      </c>
      <c r="O288" s="1">
        <v>0</v>
      </c>
      <c r="P288" s="1">
        <v>1</v>
      </c>
      <c r="Q288" s="1">
        <v>0</v>
      </c>
      <c r="R288" s="1"/>
    </row>
    <row r="289" spans="1:18" s="15" customFormat="1" ht="12.75" customHeight="1" x14ac:dyDescent="0.2">
      <c r="A289" s="46"/>
      <c r="B289" s="14">
        <v>5923</v>
      </c>
      <c r="C289" s="13" t="s">
        <v>253</v>
      </c>
      <c r="D289" s="13" t="s">
        <v>16</v>
      </c>
      <c r="E289" s="57">
        <v>202</v>
      </c>
      <c r="F289" s="58">
        <v>0</v>
      </c>
      <c r="G289" s="58">
        <v>0</v>
      </c>
      <c r="H289" s="58"/>
      <c r="I289" s="58">
        <v>0</v>
      </c>
      <c r="J289" s="59">
        <v>0</v>
      </c>
      <c r="K289" s="1"/>
      <c r="L289" s="1" t="s">
        <v>381</v>
      </c>
      <c r="M289" s="1"/>
      <c r="N289" s="1">
        <v>0</v>
      </c>
      <c r="O289" s="1">
        <v>0</v>
      </c>
      <c r="P289" s="1">
        <v>1</v>
      </c>
      <c r="Q289" s="1">
        <v>0</v>
      </c>
      <c r="R289" s="1"/>
    </row>
    <row r="290" spans="1:18" s="15" customFormat="1" ht="12.75" customHeight="1" x14ac:dyDescent="0.2">
      <c r="A290" s="46"/>
      <c r="B290" s="14">
        <v>5557</v>
      </c>
      <c r="C290" s="13" t="s">
        <v>195</v>
      </c>
      <c r="D290" s="13" t="s">
        <v>17</v>
      </c>
      <c r="E290" s="57">
        <v>220</v>
      </c>
      <c r="F290" s="58">
        <v>0</v>
      </c>
      <c r="G290" s="58">
        <v>0</v>
      </c>
      <c r="H290" s="58"/>
      <c r="I290" s="58">
        <v>0</v>
      </c>
      <c r="J290" s="59">
        <v>0</v>
      </c>
      <c r="K290" s="1"/>
      <c r="L290" s="1" t="s">
        <v>381</v>
      </c>
      <c r="M290" s="1"/>
      <c r="N290" s="1">
        <v>0</v>
      </c>
      <c r="O290" s="1">
        <v>0</v>
      </c>
      <c r="P290" s="1">
        <v>1</v>
      </c>
      <c r="Q290" s="1">
        <v>0</v>
      </c>
      <c r="R290" s="1"/>
    </row>
    <row r="291" spans="1:18" s="15" customFormat="1" ht="12.75" customHeight="1" x14ac:dyDescent="0.2">
      <c r="A291" s="46"/>
      <c r="B291" s="14">
        <v>5747</v>
      </c>
      <c r="C291" s="13" t="s">
        <v>127</v>
      </c>
      <c r="D291" s="13" t="s">
        <v>17</v>
      </c>
      <c r="E291" s="57">
        <v>200</v>
      </c>
      <c r="F291" s="58">
        <v>0</v>
      </c>
      <c r="G291" s="58">
        <v>0</v>
      </c>
      <c r="H291" s="58"/>
      <c r="I291" s="58">
        <v>0</v>
      </c>
      <c r="J291" s="59">
        <v>0</v>
      </c>
      <c r="K291" s="1"/>
      <c r="L291" s="1" t="s">
        <v>381</v>
      </c>
      <c r="M291" s="1"/>
      <c r="N291" s="1">
        <v>0</v>
      </c>
      <c r="O291" s="1">
        <v>0</v>
      </c>
      <c r="P291" s="1">
        <v>1</v>
      </c>
      <c r="Q291" s="1">
        <v>0</v>
      </c>
      <c r="R291" s="1"/>
    </row>
    <row r="292" spans="1:18" s="15" customFormat="1" ht="12.75" customHeight="1" x14ac:dyDescent="0.2">
      <c r="A292" s="46"/>
      <c r="B292" s="14">
        <v>5750</v>
      </c>
      <c r="C292" s="13" t="s">
        <v>222</v>
      </c>
      <c r="D292" s="13" t="s">
        <v>17</v>
      </c>
      <c r="E292" s="57">
        <v>194</v>
      </c>
      <c r="F292" s="58">
        <v>0</v>
      </c>
      <c r="G292" s="58">
        <v>0</v>
      </c>
      <c r="H292" s="58"/>
      <c r="I292" s="58">
        <v>0</v>
      </c>
      <c r="J292" s="59">
        <v>0</v>
      </c>
      <c r="K292" s="1"/>
      <c r="L292" s="1" t="s">
        <v>381</v>
      </c>
      <c r="M292" s="1"/>
      <c r="N292" s="1">
        <v>0</v>
      </c>
      <c r="O292" s="1">
        <v>0</v>
      </c>
      <c r="P292" s="1">
        <v>1</v>
      </c>
      <c r="Q292" s="1">
        <v>0</v>
      </c>
      <c r="R292" s="1"/>
    </row>
    <row r="293" spans="1:18" s="15" customFormat="1" ht="12.75" customHeight="1" x14ac:dyDescent="0.2">
      <c r="A293" s="46"/>
      <c r="B293" s="14">
        <v>5812</v>
      </c>
      <c r="C293" s="13" t="s">
        <v>148</v>
      </c>
      <c r="D293" s="13" t="s">
        <v>15</v>
      </c>
      <c r="E293" s="57">
        <v>196</v>
      </c>
      <c r="F293" s="58">
        <v>0</v>
      </c>
      <c r="G293" s="58">
        <v>0</v>
      </c>
      <c r="H293" s="58"/>
      <c r="I293" s="58">
        <v>0</v>
      </c>
      <c r="J293" s="59">
        <v>0</v>
      </c>
      <c r="K293" s="1"/>
      <c r="L293" s="1" t="s">
        <v>381</v>
      </c>
      <c r="M293" s="1"/>
      <c r="N293" s="1">
        <v>0</v>
      </c>
      <c r="O293" s="1">
        <v>0</v>
      </c>
      <c r="P293" s="1">
        <v>1</v>
      </c>
      <c r="Q293" s="1">
        <v>0</v>
      </c>
      <c r="R293" s="1"/>
    </row>
    <row r="294" spans="1:18" s="15" customFormat="1" ht="12.75" customHeight="1" x14ac:dyDescent="0.2">
      <c r="A294" s="46"/>
      <c r="B294" s="14">
        <v>5912</v>
      </c>
      <c r="C294" s="13" t="s">
        <v>176</v>
      </c>
      <c r="D294" s="13" t="s">
        <v>17</v>
      </c>
      <c r="E294" s="57">
        <v>172</v>
      </c>
      <c r="F294" s="58">
        <v>0</v>
      </c>
      <c r="G294" s="58">
        <v>0</v>
      </c>
      <c r="H294" s="58"/>
      <c r="I294" s="58">
        <v>0</v>
      </c>
      <c r="J294" s="59">
        <v>0</v>
      </c>
      <c r="K294" s="1"/>
      <c r="L294" s="1" t="s">
        <v>381</v>
      </c>
      <c r="M294" s="1"/>
      <c r="N294" s="1">
        <v>0</v>
      </c>
      <c r="O294" s="1">
        <v>0</v>
      </c>
      <c r="P294" s="1">
        <v>1</v>
      </c>
      <c r="Q294" s="1">
        <v>0</v>
      </c>
      <c r="R294" s="1"/>
    </row>
    <row r="295" spans="1:18" s="15" customFormat="1" ht="12.75" customHeight="1" x14ac:dyDescent="0.2">
      <c r="A295" s="46"/>
      <c r="B295" s="14">
        <v>5475</v>
      </c>
      <c r="C295" s="13" t="s">
        <v>153</v>
      </c>
      <c r="D295" s="13" t="s">
        <v>13</v>
      </c>
      <c r="E295" s="57">
        <v>160</v>
      </c>
      <c r="F295" s="58">
        <v>0</v>
      </c>
      <c r="G295" s="58">
        <v>0</v>
      </c>
      <c r="H295" s="58"/>
      <c r="I295" s="58">
        <v>0</v>
      </c>
      <c r="J295" s="59">
        <v>0</v>
      </c>
      <c r="K295" s="1"/>
      <c r="L295" s="1" t="s">
        <v>381</v>
      </c>
      <c r="M295" s="1"/>
      <c r="N295" s="1">
        <v>0</v>
      </c>
      <c r="O295" s="1">
        <v>0</v>
      </c>
      <c r="P295" s="1">
        <v>1</v>
      </c>
      <c r="Q295" s="1">
        <v>0</v>
      </c>
      <c r="R295" s="1"/>
    </row>
    <row r="296" spans="1:18" s="15" customFormat="1" ht="12.75" customHeight="1" x14ac:dyDescent="0.2">
      <c r="A296" s="46"/>
      <c r="B296" s="14">
        <v>5937</v>
      </c>
      <c r="C296" s="13" t="s">
        <v>323</v>
      </c>
      <c r="D296" s="13" t="s">
        <v>17</v>
      </c>
      <c r="E296" s="57">
        <v>147</v>
      </c>
      <c r="F296" s="58">
        <v>0</v>
      </c>
      <c r="G296" s="58">
        <v>0</v>
      </c>
      <c r="H296" s="58"/>
      <c r="I296" s="58">
        <v>0</v>
      </c>
      <c r="J296" s="59">
        <v>0</v>
      </c>
      <c r="K296" s="1"/>
      <c r="L296" s="1" t="s">
        <v>381</v>
      </c>
      <c r="M296" s="1"/>
      <c r="N296" s="1">
        <v>0</v>
      </c>
      <c r="O296" s="1">
        <v>0</v>
      </c>
      <c r="P296" s="1">
        <v>1</v>
      </c>
      <c r="Q296" s="1">
        <v>0</v>
      </c>
      <c r="R296" s="1"/>
    </row>
    <row r="297" spans="1:18" s="15" customFormat="1" ht="12.75" customHeight="1" x14ac:dyDescent="0.2">
      <c r="A297" s="46"/>
      <c r="B297" s="14">
        <v>5674</v>
      </c>
      <c r="C297" s="13" t="s">
        <v>226</v>
      </c>
      <c r="D297" s="13" t="s">
        <v>15</v>
      </c>
      <c r="E297" s="57">
        <v>146</v>
      </c>
      <c r="F297" s="58">
        <v>0</v>
      </c>
      <c r="G297" s="58">
        <v>0</v>
      </c>
      <c r="H297" s="58"/>
      <c r="I297" s="58">
        <v>0</v>
      </c>
      <c r="J297" s="59">
        <v>0</v>
      </c>
      <c r="K297" s="1"/>
      <c r="L297" s="1" t="s">
        <v>381</v>
      </c>
      <c r="M297" s="1"/>
      <c r="N297" s="1">
        <v>0</v>
      </c>
      <c r="O297" s="1">
        <v>0</v>
      </c>
      <c r="P297" s="1">
        <v>1</v>
      </c>
      <c r="Q297" s="1">
        <v>0</v>
      </c>
      <c r="R297" s="1"/>
    </row>
    <row r="298" spans="1:18" s="15" customFormat="1" ht="12.75" customHeight="1" x14ac:dyDescent="0.2">
      <c r="A298" s="46"/>
      <c r="B298" s="14">
        <v>5762</v>
      </c>
      <c r="C298" s="13" t="s">
        <v>290</v>
      </c>
      <c r="D298" s="13" t="s">
        <v>17</v>
      </c>
      <c r="E298" s="57">
        <v>133</v>
      </c>
      <c r="F298" s="58">
        <v>0</v>
      </c>
      <c r="G298" s="58">
        <v>0</v>
      </c>
      <c r="H298" s="58"/>
      <c r="I298" s="58">
        <v>0</v>
      </c>
      <c r="J298" s="59">
        <v>0</v>
      </c>
      <c r="K298" s="1"/>
      <c r="L298" s="1" t="s">
        <v>381</v>
      </c>
      <c r="M298" s="1"/>
      <c r="N298" s="1">
        <v>0</v>
      </c>
      <c r="O298" s="1">
        <v>0</v>
      </c>
      <c r="P298" s="1">
        <v>1</v>
      </c>
      <c r="Q298" s="1">
        <v>0</v>
      </c>
      <c r="R298" s="1"/>
    </row>
    <row r="299" spans="1:18" s="15" customFormat="1" ht="12.75" customHeight="1" x14ac:dyDescent="0.2">
      <c r="A299" s="46"/>
      <c r="B299" s="14">
        <v>5690</v>
      </c>
      <c r="C299" s="13" t="s">
        <v>313</v>
      </c>
      <c r="D299" s="13" t="s">
        <v>15</v>
      </c>
      <c r="E299" s="57">
        <v>132</v>
      </c>
      <c r="F299" s="58">
        <v>0</v>
      </c>
      <c r="G299" s="58">
        <v>0</v>
      </c>
      <c r="H299" s="58"/>
      <c r="I299" s="58">
        <v>0</v>
      </c>
      <c r="J299" s="59">
        <v>0</v>
      </c>
      <c r="K299" s="1"/>
      <c r="L299" s="1" t="s">
        <v>381</v>
      </c>
      <c r="M299" s="1"/>
      <c r="N299" s="1">
        <v>0</v>
      </c>
      <c r="O299" s="1">
        <v>0</v>
      </c>
      <c r="P299" s="1">
        <v>1</v>
      </c>
      <c r="Q299" s="1">
        <v>0</v>
      </c>
      <c r="R299" s="1"/>
    </row>
    <row r="300" spans="1:18" s="15" customFormat="1" ht="12.75" customHeight="1" x14ac:dyDescent="0.2">
      <c r="A300" s="46"/>
      <c r="B300" s="14">
        <v>5562</v>
      </c>
      <c r="C300" s="13" t="s">
        <v>234</v>
      </c>
      <c r="D300" s="13" t="s">
        <v>17</v>
      </c>
      <c r="E300" s="57">
        <v>145</v>
      </c>
      <c r="F300" s="58">
        <v>0</v>
      </c>
      <c r="G300" s="58">
        <v>0</v>
      </c>
      <c r="H300" s="58"/>
      <c r="I300" s="58">
        <v>0</v>
      </c>
      <c r="J300" s="59">
        <v>0</v>
      </c>
      <c r="K300" s="1"/>
      <c r="L300" s="1" t="s">
        <v>381</v>
      </c>
      <c r="M300" s="1"/>
      <c r="N300" s="1">
        <v>0</v>
      </c>
      <c r="O300" s="1">
        <v>0</v>
      </c>
      <c r="P300" s="1">
        <v>1</v>
      </c>
      <c r="Q300" s="1">
        <v>0</v>
      </c>
      <c r="R300" s="1"/>
    </row>
    <row r="301" spans="1:18" s="15" customFormat="1" ht="12.75" customHeight="1" x14ac:dyDescent="0.2">
      <c r="A301" s="46"/>
      <c r="B301" s="14">
        <v>5828</v>
      </c>
      <c r="C301" s="13" t="s">
        <v>303</v>
      </c>
      <c r="D301" s="13" t="s">
        <v>15</v>
      </c>
      <c r="E301" s="57">
        <v>109</v>
      </c>
      <c r="F301" s="58">
        <v>0</v>
      </c>
      <c r="G301" s="58">
        <v>0</v>
      </c>
      <c r="H301" s="58"/>
      <c r="I301" s="58">
        <v>0</v>
      </c>
      <c r="J301" s="59">
        <v>0</v>
      </c>
      <c r="K301" s="1"/>
      <c r="L301" s="1" t="s">
        <v>381</v>
      </c>
      <c r="M301" s="1"/>
      <c r="N301" s="1">
        <v>0</v>
      </c>
      <c r="O301" s="1">
        <v>0</v>
      </c>
      <c r="P301" s="1">
        <v>1</v>
      </c>
      <c r="Q301" s="1">
        <v>0</v>
      </c>
      <c r="R301" s="1"/>
    </row>
    <row r="302" spans="1:18" s="15" customFormat="1" ht="12.75" customHeight="1" x14ac:dyDescent="0.2">
      <c r="A302" s="46"/>
      <c r="B302" s="14">
        <v>5564</v>
      </c>
      <c r="C302" s="13" t="s">
        <v>249</v>
      </c>
      <c r="D302" s="13" t="s">
        <v>17</v>
      </c>
      <c r="E302" s="57">
        <v>106</v>
      </c>
      <c r="F302" s="58">
        <v>0</v>
      </c>
      <c r="G302" s="58">
        <v>0</v>
      </c>
      <c r="H302" s="58"/>
      <c r="I302" s="58">
        <v>0</v>
      </c>
      <c r="J302" s="59">
        <v>0</v>
      </c>
      <c r="K302" s="1"/>
      <c r="L302" s="1" t="s">
        <v>381</v>
      </c>
      <c r="M302" s="1"/>
      <c r="N302" s="1">
        <v>0</v>
      </c>
      <c r="O302" s="1">
        <v>0</v>
      </c>
      <c r="P302" s="1">
        <v>1</v>
      </c>
      <c r="Q302" s="1">
        <v>0</v>
      </c>
      <c r="R302" s="1"/>
    </row>
    <row r="303" spans="1:18" s="15" customFormat="1" ht="12.75" customHeight="1" x14ac:dyDescent="0.2">
      <c r="A303" s="46"/>
      <c r="B303" s="14">
        <v>5935</v>
      </c>
      <c r="C303" s="13" t="s">
        <v>312</v>
      </c>
      <c r="D303" s="13" t="s">
        <v>17</v>
      </c>
      <c r="E303" s="57">
        <v>108</v>
      </c>
      <c r="F303" s="58">
        <v>0</v>
      </c>
      <c r="G303" s="58">
        <v>0</v>
      </c>
      <c r="H303" s="58"/>
      <c r="I303" s="58">
        <v>0</v>
      </c>
      <c r="J303" s="59">
        <v>0</v>
      </c>
      <c r="K303" s="1"/>
      <c r="L303" s="1" t="s">
        <v>381</v>
      </c>
      <c r="M303" s="1"/>
      <c r="N303" s="1">
        <v>0</v>
      </c>
      <c r="O303" s="1">
        <v>0</v>
      </c>
      <c r="P303" s="1">
        <v>1</v>
      </c>
      <c r="Q303" s="1">
        <v>0</v>
      </c>
      <c r="R303" s="1"/>
    </row>
    <row r="304" spans="1:18" s="15" customFormat="1" ht="12.75" customHeight="1" x14ac:dyDescent="0.2">
      <c r="A304" s="46"/>
      <c r="B304" s="14">
        <v>5684</v>
      </c>
      <c r="C304" s="13" t="s">
        <v>278</v>
      </c>
      <c r="D304" s="13" t="s">
        <v>15</v>
      </c>
      <c r="E304" s="57">
        <v>90</v>
      </c>
      <c r="F304" s="58">
        <v>0</v>
      </c>
      <c r="G304" s="58">
        <v>0</v>
      </c>
      <c r="H304" s="58"/>
      <c r="I304" s="58">
        <v>0</v>
      </c>
      <c r="J304" s="59">
        <v>0</v>
      </c>
      <c r="K304" s="1"/>
      <c r="L304" s="1" t="s">
        <v>381</v>
      </c>
      <c r="M304" s="1"/>
      <c r="N304" s="1">
        <v>0</v>
      </c>
      <c r="O304" s="1">
        <v>0</v>
      </c>
      <c r="P304" s="1">
        <v>1</v>
      </c>
      <c r="Q304" s="1">
        <v>0</v>
      </c>
      <c r="R304" s="1"/>
    </row>
    <row r="305" spans="1:19" s="15" customFormat="1" ht="12.75" customHeight="1" x14ac:dyDescent="0.2">
      <c r="A305" s="46"/>
      <c r="B305" s="14">
        <v>5488</v>
      </c>
      <c r="C305" s="13" t="s">
        <v>235</v>
      </c>
      <c r="D305" s="13" t="s">
        <v>13</v>
      </c>
      <c r="E305" s="57">
        <v>67</v>
      </c>
      <c r="F305" s="58">
        <v>0</v>
      </c>
      <c r="G305" s="58">
        <v>0</v>
      </c>
      <c r="H305" s="58"/>
      <c r="I305" s="58">
        <v>0</v>
      </c>
      <c r="J305" s="59">
        <v>0</v>
      </c>
      <c r="K305" s="1"/>
      <c r="L305" s="1" t="s">
        <v>381</v>
      </c>
      <c r="M305" s="1"/>
      <c r="N305" s="1">
        <v>0</v>
      </c>
      <c r="O305" s="1">
        <v>0</v>
      </c>
      <c r="P305" s="1">
        <v>1</v>
      </c>
      <c r="Q305" s="1">
        <v>0</v>
      </c>
      <c r="R305" s="1"/>
    </row>
    <row r="306" spans="1:19" s="15" customFormat="1" ht="6" customHeight="1" x14ac:dyDescent="0.2">
      <c r="B306" s="12"/>
      <c r="C306" s="13"/>
      <c r="D306" s="13"/>
      <c r="E306" s="58"/>
      <c r="F306" s="58"/>
      <c r="G306" s="58"/>
      <c r="H306" s="58"/>
      <c r="I306" s="58"/>
      <c r="J306" s="60"/>
      <c r="K306" s="1"/>
      <c r="L306" s="1"/>
      <c r="M306" s="1"/>
      <c r="N306" s="1"/>
      <c r="O306" s="1"/>
      <c r="P306" s="1"/>
      <c r="Q306" s="1"/>
      <c r="R306" s="1"/>
    </row>
    <row r="307" spans="1:19" s="15" customFormat="1" ht="12.75" customHeight="1" x14ac:dyDescent="0.2">
      <c r="B307" s="12" t="s">
        <v>0</v>
      </c>
      <c r="C307" s="13"/>
      <c r="D307" s="13"/>
      <c r="E307" s="57">
        <v>855749</v>
      </c>
      <c r="F307" s="57">
        <v>6349</v>
      </c>
      <c r="G307" s="57">
        <v>6391</v>
      </c>
      <c r="H307" s="57">
        <v>480</v>
      </c>
      <c r="I307" s="57">
        <v>13220</v>
      </c>
      <c r="J307" s="87">
        <v>1.5448500000000001</v>
      </c>
      <c r="K307" s="1"/>
      <c r="L307" s="1"/>
      <c r="M307" s="1"/>
      <c r="N307" s="1"/>
      <c r="O307" s="1"/>
      <c r="P307" s="1"/>
      <c r="Q307" s="1"/>
      <c r="R307" s="1" t="s">
        <v>27</v>
      </c>
    </row>
    <row r="308" spans="1:19" s="15" customFormat="1" ht="12.75" customHeight="1" x14ac:dyDescent="0.2">
      <c r="B308" s="92" t="s">
        <v>371</v>
      </c>
      <c r="C308" s="92"/>
      <c r="D308" s="92"/>
      <c r="E308" s="93"/>
      <c r="F308" s="93"/>
      <c r="G308" s="93"/>
      <c r="H308" s="93"/>
      <c r="I308" s="93"/>
      <c r="J308" s="94"/>
      <c r="K308" s="1"/>
      <c r="L308" s="1"/>
      <c r="M308" s="1"/>
      <c r="N308" s="1"/>
      <c r="O308" s="1"/>
      <c r="P308" s="1"/>
      <c r="Q308" s="1"/>
      <c r="R308" s="1"/>
    </row>
    <row r="309" spans="1:19" s="15" customFormat="1" ht="12.75" customHeight="1" x14ac:dyDescent="0.2">
      <c r="B309" s="25"/>
      <c r="C309" s="25"/>
      <c r="D309" s="25"/>
      <c r="J309" s="26"/>
      <c r="K309" s="1"/>
      <c r="L309" s="1"/>
      <c r="M309" s="1"/>
      <c r="N309" s="1"/>
      <c r="O309" s="1"/>
      <c r="P309" s="1"/>
      <c r="Q309" s="1"/>
      <c r="R309" s="1" t="s">
        <v>370</v>
      </c>
    </row>
    <row r="310" spans="1:19" s="27" customFormat="1" ht="38.25" customHeight="1" x14ac:dyDescent="0.15">
      <c r="A310" s="6"/>
      <c r="B310" s="100" t="s">
        <v>369</v>
      </c>
      <c r="C310" s="100"/>
      <c r="D310" s="100"/>
      <c r="E310" s="101"/>
      <c r="F310" s="101"/>
      <c r="G310" s="101"/>
      <c r="H310" s="101"/>
      <c r="I310" s="101"/>
      <c r="J310" s="101"/>
      <c r="K310" s="6"/>
      <c r="L310" s="88" t="s">
        <v>333</v>
      </c>
      <c r="M310" s="1">
        <v>292</v>
      </c>
      <c r="N310" s="6"/>
      <c r="O310" s="6"/>
      <c r="P310" s="6"/>
      <c r="Q310" s="6"/>
      <c r="R310" s="39">
        <v>13035</v>
      </c>
      <c r="S310" s="91"/>
    </row>
    <row r="311" spans="1:19" s="29" customFormat="1" ht="24.75" customHeight="1" x14ac:dyDescent="0.2">
      <c r="A311" s="7"/>
      <c r="B311" s="101" t="s">
        <v>378</v>
      </c>
      <c r="C311" s="102"/>
      <c r="D311" s="102"/>
      <c r="E311" s="101"/>
      <c r="F311" s="101"/>
      <c r="G311" s="101"/>
      <c r="H311" s="101"/>
      <c r="I311" s="101"/>
      <c r="J311" s="101"/>
      <c r="K311" s="7"/>
      <c r="L311" s="88" t="s">
        <v>110</v>
      </c>
      <c r="M311" s="89">
        <v>3</v>
      </c>
      <c r="N311" s="90">
        <v>295</v>
      </c>
      <c r="O311" s="7"/>
      <c r="P311" s="7"/>
      <c r="Q311" s="7"/>
      <c r="R311" s="7"/>
    </row>
    <row r="312" spans="1:19" s="63" customFormat="1" ht="36.75" customHeight="1" x14ac:dyDescent="0.2">
      <c r="B312" s="101" t="s">
        <v>375</v>
      </c>
      <c r="C312" s="102"/>
      <c r="D312" s="102"/>
      <c r="E312" s="101"/>
      <c r="F312" s="101"/>
      <c r="G312" s="101"/>
      <c r="H312" s="101"/>
      <c r="I312" s="101"/>
      <c r="J312" s="101"/>
      <c r="K312" s="6"/>
      <c r="L312" s="6"/>
      <c r="M312" s="6"/>
      <c r="N312" s="5">
        <v>17</v>
      </c>
      <c r="O312" s="6"/>
      <c r="P312" s="6"/>
      <c r="Q312" s="5">
        <v>0</v>
      </c>
      <c r="R312" s="48"/>
    </row>
    <row r="313" spans="1:19" s="63" customFormat="1" ht="25.5" customHeight="1" x14ac:dyDescent="0.2">
      <c r="B313" s="101" t="s">
        <v>376</v>
      </c>
      <c r="C313" s="102"/>
      <c r="D313" s="102"/>
      <c r="E313" s="101"/>
      <c r="F313" s="101"/>
      <c r="G313" s="101"/>
      <c r="H313" s="101"/>
      <c r="I313" s="101"/>
      <c r="J313" s="101"/>
      <c r="K313" s="6"/>
      <c r="L313" s="6"/>
      <c r="M313" s="6"/>
      <c r="N313" s="6"/>
      <c r="O313" s="5">
        <v>33</v>
      </c>
      <c r="P313" s="6"/>
      <c r="Q313" s="6"/>
      <c r="R313" s="49" t="s">
        <v>22</v>
      </c>
    </row>
    <row r="314" spans="1:19" s="63" customFormat="1" ht="25.5" customHeight="1" x14ac:dyDescent="0.2">
      <c r="B314" s="101" t="s">
        <v>377</v>
      </c>
      <c r="C314" s="102"/>
      <c r="D314" s="102"/>
      <c r="E314" s="101"/>
      <c r="F314" s="101"/>
      <c r="G314" s="101"/>
      <c r="H314" s="101"/>
      <c r="I314" s="101"/>
      <c r="J314" s="101"/>
      <c r="K314" s="6"/>
      <c r="L314" s="7"/>
      <c r="M314" s="7"/>
      <c r="N314" s="6"/>
      <c r="O314" s="6"/>
      <c r="P314" s="5">
        <v>253</v>
      </c>
      <c r="Q314" s="6"/>
      <c r="R314" s="47"/>
    </row>
    <row r="315" spans="1:19" s="29" customFormat="1" ht="12.75" customHeight="1" x14ac:dyDescent="0.2">
      <c r="A315" s="7"/>
      <c r="B315" s="33"/>
      <c r="C315" s="33"/>
      <c r="D315" s="33"/>
      <c r="E315" s="34"/>
      <c r="F315" s="34"/>
      <c r="G315" s="34"/>
      <c r="H315" s="34"/>
      <c r="I315" s="34"/>
      <c r="J315" s="35"/>
      <c r="K315" s="7"/>
      <c r="L315" s="6"/>
      <c r="M315" s="6"/>
      <c r="N315" s="7"/>
      <c r="O315" s="7"/>
      <c r="P315" s="7"/>
      <c r="Q315" s="7"/>
      <c r="R315" s="7"/>
    </row>
    <row r="316" spans="1:19" s="40" customFormat="1" ht="12.75" customHeight="1" x14ac:dyDescent="0.2">
      <c r="A316" s="38"/>
      <c r="B316" s="36"/>
      <c r="C316" s="36"/>
      <c r="D316" s="36"/>
      <c r="E316" s="37"/>
      <c r="F316" s="37"/>
      <c r="G316" s="37"/>
      <c r="H316" s="37"/>
      <c r="I316" s="37"/>
      <c r="J316" s="45"/>
      <c r="K316" s="38"/>
      <c r="L316" s="39"/>
      <c r="M316" s="39"/>
      <c r="N316" s="38"/>
      <c r="O316" s="38"/>
      <c r="P316" s="38"/>
      <c r="Q316" s="38"/>
      <c r="R316" s="38"/>
    </row>
    <row r="317" spans="1:19" s="40" customFormat="1" ht="12.75" customHeight="1" x14ac:dyDescent="0.2">
      <c r="A317" s="38"/>
      <c r="B317" s="95" t="s">
        <v>342</v>
      </c>
      <c r="C317" s="96"/>
      <c r="D317" s="96"/>
      <c r="E317" s="96"/>
      <c r="F317" s="96"/>
      <c r="G317" s="96"/>
      <c r="H317" s="96"/>
      <c r="I317" s="96"/>
      <c r="J317" s="96"/>
      <c r="K317" s="38"/>
      <c r="L317" s="39"/>
      <c r="M317" s="39"/>
      <c r="N317" s="38"/>
      <c r="O317" s="38"/>
      <c r="P317" s="38"/>
      <c r="Q317" s="38"/>
      <c r="R317" s="38"/>
    </row>
    <row r="318" spans="1:19" s="40" customFormat="1" ht="12.75" customHeight="1" x14ac:dyDescent="0.2">
      <c r="A318" s="38"/>
      <c r="B318" s="96"/>
      <c r="C318" s="96"/>
      <c r="D318" s="96"/>
      <c r="E318" s="96"/>
      <c r="F318" s="96"/>
      <c r="G318" s="96"/>
      <c r="H318" s="96"/>
      <c r="I318" s="96"/>
      <c r="J318" s="96"/>
      <c r="K318" s="38"/>
      <c r="L318" s="39"/>
      <c r="M318" s="39"/>
      <c r="N318" s="38"/>
      <c r="O318" s="38"/>
      <c r="P318" s="38"/>
      <c r="Q318" s="38"/>
      <c r="R318" s="38"/>
    </row>
    <row r="319" spans="1:19" s="40" customFormat="1" ht="12.75" customHeight="1" x14ac:dyDescent="0.2">
      <c r="A319" s="38"/>
      <c r="C319" s="75"/>
      <c r="D319" s="75"/>
      <c r="E319" s="97" t="s">
        <v>382</v>
      </c>
      <c r="F319" s="97"/>
      <c r="G319" s="77"/>
      <c r="H319" s="77"/>
      <c r="I319" s="77"/>
      <c r="J319" s="76"/>
      <c r="K319" s="38"/>
      <c r="L319" s="39"/>
      <c r="M319" s="39"/>
      <c r="N319" s="38"/>
      <c r="O319" s="38"/>
      <c r="P319" s="38"/>
      <c r="Q319" s="38"/>
      <c r="R319" s="38"/>
    </row>
    <row r="320" spans="1:19" s="40" customFormat="1" ht="12.75" customHeight="1" x14ac:dyDescent="0.2">
      <c r="A320" s="38"/>
      <c r="C320" s="75"/>
      <c r="D320" s="75"/>
      <c r="E320" s="77"/>
      <c r="G320" s="77"/>
      <c r="H320" s="77"/>
      <c r="I320" s="77"/>
      <c r="J320" s="76"/>
      <c r="K320" s="38"/>
      <c r="L320" s="39"/>
      <c r="M320" s="39"/>
      <c r="N320" s="38"/>
      <c r="O320" s="38"/>
      <c r="P320" s="38"/>
      <c r="Q320" s="38"/>
      <c r="R320" s="38"/>
    </row>
    <row r="321" spans="2:18" s="41" customFormat="1" ht="40.9" customHeight="1" x14ac:dyDescent="0.2">
      <c r="B321" s="44"/>
      <c r="C321" s="44"/>
      <c r="D321" s="10" t="s">
        <v>10</v>
      </c>
      <c r="E321" s="10" t="s">
        <v>374</v>
      </c>
      <c r="F321" s="10" t="s">
        <v>5</v>
      </c>
      <c r="G321" s="10" t="s">
        <v>105</v>
      </c>
      <c r="H321" s="80" t="s">
        <v>343</v>
      </c>
      <c r="I321" s="80" t="s">
        <v>344</v>
      </c>
      <c r="J321" s="82" t="s">
        <v>106</v>
      </c>
      <c r="K321" s="42"/>
      <c r="L321" s="62"/>
      <c r="M321" s="62"/>
      <c r="N321" s="62"/>
      <c r="O321" s="62"/>
      <c r="P321" s="62"/>
      <c r="Q321" s="62"/>
      <c r="R321" s="62"/>
    </row>
    <row r="322" spans="2:18" s="41" customFormat="1" ht="12.75" customHeight="1" x14ac:dyDescent="0.2">
      <c r="C322" s="44"/>
      <c r="D322" s="64" t="s">
        <v>12</v>
      </c>
      <c r="E322" s="66">
        <v>49993</v>
      </c>
      <c r="F322" s="66">
        <v>662</v>
      </c>
      <c r="G322" s="66">
        <v>868</v>
      </c>
      <c r="H322" s="66">
        <v>0</v>
      </c>
      <c r="I322" s="66">
        <v>1530</v>
      </c>
      <c r="J322" s="67">
        <v>3.0604300000000002</v>
      </c>
      <c r="K322" s="42"/>
      <c r="L322" s="62"/>
      <c r="M322" s="62"/>
      <c r="N322" s="62"/>
      <c r="O322" s="62"/>
      <c r="P322" s="62"/>
      <c r="Q322" s="62"/>
      <c r="R322" s="62"/>
    </row>
    <row r="323" spans="2:18" s="41" customFormat="1" ht="12.75" customHeight="1" x14ac:dyDescent="0.2">
      <c r="C323" s="44"/>
      <c r="D323" s="64" t="s">
        <v>15</v>
      </c>
      <c r="E323" s="66">
        <v>47862</v>
      </c>
      <c r="F323" s="66">
        <v>426</v>
      </c>
      <c r="G323" s="66">
        <v>532</v>
      </c>
      <c r="H323" s="66">
        <v>0</v>
      </c>
      <c r="I323" s="66">
        <v>958</v>
      </c>
      <c r="J323" s="67">
        <v>2.0015900000000002</v>
      </c>
      <c r="K323" s="42"/>
      <c r="L323" s="62"/>
      <c r="M323" s="62"/>
      <c r="N323" s="62"/>
      <c r="O323" s="62"/>
      <c r="P323" s="62"/>
      <c r="Q323" s="62"/>
      <c r="R323" s="62"/>
    </row>
    <row r="324" spans="2:18" s="41" customFormat="1" ht="12.75" customHeight="1" x14ac:dyDescent="0.2">
      <c r="C324" s="44"/>
      <c r="D324" s="64" t="s">
        <v>16</v>
      </c>
      <c r="E324" s="66">
        <v>48555</v>
      </c>
      <c r="F324" s="66">
        <v>79</v>
      </c>
      <c r="G324" s="66">
        <v>115</v>
      </c>
      <c r="H324" s="66">
        <v>0</v>
      </c>
      <c r="I324" s="66">
        <v>194</v>
      </c>
      <c r="J324" s="67">
        <v>0.39955000000000002</v>
      </c>
      <c r="K324" s="42"/>
      <c r="L324" s="62"/>
      <c r="M324" s="62"/>
      <c r="N324" s="62"/>
      <c r="O324" s="62"/>
      <c r="P324" s="62"/>
      <c r="Q324" s="62"/>
      <c r="R324" s="62"/>
    </row>
    <row r="325" spans="2:18" s="41" customFormat="1" ht="12.75" customHeight="1" x14ac:dyDescent="0.2">
      <c r="C325" s="44"/>
      <c r="D325" s="64" t="s">
        <v>17</v>
      </c>
      <c r="E325" s="66">
        <v>96731</v>
      </c>
      <c r="F325" s="66">
        <v>960</v>
      </c>
      <c r="G325" s="66">
        <v>922</v>
      </c>
      <c r="H325" s="66">
        <v>480</v>
      </c>
      <c r="I325" s="66">
        <v>2362</v>
      </c>
      <c r="J325" s="67">
        <v>2.4418199999999999</v>
      </c>
      <c r="K325" s="42"/>
      <c r="L325" s="62"/>
      <c r="M325" s="62"/>
      <c r="N325" s="62"/>
      <c r="O325" s="62">
        <v>12740</v>
      </c>
      <c r="P325" s="62"/>
      <c r="Q325" s="62"/>
      <c r="R325" s="62"/>
    </row>
    <row r="326" spans="2:18" s="41" customFormat="1" ht="12.75" customHeight="1" x14ac:dyDescent="0.2">
      <c r="C326" s="44"/>
      <c r="D326" s="64" t="s">
        <v>19</v>
      </c>
      <c r="E326" s="66">
        <v>175147</v>
      </c>
      <c r="F326" s="66">
        <v>1638</v>
      </c>
      <c r="G326" s="66">
        <v>893</v>
      </c>
      <c r="H326" s="66">
        <v>0</v>
      </c>
      <c r="I326" s="66">
        <v>2531</v>
      </c>
      <c r="J326" s="67">
        <v>1.4450700000000001</v>
      </c>
      <c r="K326" s="42"/>
      <c r="L326" s="62"/>
      <c r="M326" s="62"/>
      <c r="N326" s="62"/>
      <c r="O326" s="62"/>
      <c r="P326" s="62"/>
      <c r="Q326" s="62"/>
      <c r="R326" s="62"/>
    </row>
    <row r="327" spans="2:18" s="41" customFormat="1" ht="12.75" customHeight="1" x14ac:dyDescent="0.2">
      <c r="C327" s="44"/>
      <c r="D327" s="64" t="s">
        <v>18</v>
      </c>
      <c r="E327" s="66">
        <v>65729</v>
      </c>
      <c r="F327" s="66">
        <v>335</v>
      </c>
      <c r="G327" s="66">
        <v>373</v>
      </c>
      <c r="H327" s="66">
        <v>0</v>
      </c>
      <c r="I327" s="66">
        <v>708</v>
      </c>
      <c r="J327" s="67">
        <v>1.0771500000000001</v>
      </c>
      <c r="K327" s="42"/>
      <c r="L327" s="62"/>
      <c r="M327" s="62"/>
      <c r="N327" s="62"/>
      <c r="O327" s="62"/>
      <c r="P327" s="62"/>
      <c r="Q327" s="62"/>
      <c r="R327" s="62"/>
    </row>
    <row r="328" spans="2:18" s="41" customFormat="1" ht="12.75" customHeight="1" x14ac:dyDescent="0.2">
      <c r="C328" s="44"/>
      <c r="D328" s="64" t="s">
        <v>13</v>
      </c>
      <c r="E328" s="66">
        <v>88875</v>
      </c>
      <c r="F328" s="66">
        <v>134</v>
      </c>
      <c r="G328" s="66">
        <v>537</v>
      </c>
      <c r="H328" s="66">
        <v>0</v>
      </c>
      <c r="I328" s="66">
        <v>671</v>
      </c>
      <c r="J328" s="67">
        <v>0.75499000000000005</v>
      </c>
      <c r="K328" s="42"/>
      <c r="L328" s="62"/>
      <c r="M328" s="62"/>
      <c r="N328" s="62"/>
      <c r="O328" s="62"/>
      <c r="P328" s="62"/>
      <c r="Q328" s="62"/>
      <c r="R328" s="62"/>
    </row>
    <row r="329" spans="2:18" s="41" customFormat="1" ht="12.75" customHeight="1" x14ac:dyDescent="0.2">
      <c r="C329" s="44"/>
      <c r="D329" s="64" t="s">
        <v>14</v>
      </c>
      <c r="E329" s="66">
        <v>107535</v>
      </c>
      <c r="F329" s="66">
        <v>223</v>
      </c>
      <c r="G329" s="66">
        <v>565</v>
      </c>
      <c r="H329" s="66">
        <v>0</v>
      </c>
      <c r="I329" s="66">
        <v>788</v>
      </c>
      <c r="J329" s="67">
        <v>0.73277999999999999</v>
      </c>
      <c r="K329" s="42"/>
      <c r="L329" s="62"/>
      <c r="M329" s="62"/>
      <c r="N329" s="62"/>
      <c r="O329" s="62"/>
      <c r="P329" s="62"/>
      <c r="Q329" s="62"/>
      <c r="R329" s="62"/>
    </row>
    <row r="330" spans="2:18" s="41" customFormat="1" ht="12.75" customHeight="1" x14ac:dyDescent="0.2">
      <c r="C330" s="44"/>
      <c r="D330" s="64" t="s">
        <v>20</v>
      </c>
      <c r="E330" s="66">
        <v>85955</v>
      </c>
      <c r="F330" s="66">
        <v>1012</v>
      </c>
      <c r="G330" s="66">
        <v>506</v>
      </c>
      <c r="H330" s="66">
        <v>0</v>
      </c>
      <c r="I330" s="66">
        <v>1518</v>
      </c>
      <c r="J330" s="67">
        <v>1.7660400000000001</v>
      </c>
      <c r="K330" s="42"/>
      <c r="L330" s="62"/>
      <c r="M330" s="62"/>
      <c r="N330" s="62"/>
      <c r="O330" s="62"/>
      <c r="P330" s="62"/>
      <c r="Q330" s="62"/>
      <c r="R330" s="62"/>
    </row>
    <row r="331" spans="2:18" s="41" customFormat="1" ht="12.75" customHeight="1" x14ac:dyDescent="0.2">
      <c r="C331" s="44"/>
      <c r="D331" s="64" t="s">
        <v>21</v>
      </c>
      <c r="E331" s="66">
        <v>89367</v>
      </c>
      <c r="F331" s="66">
        <v>880</v>
      </c>
      <c r="G331" s="66">
        <v>1080</v>
      </c>
      <c r="H331" s="66">
        <v>0</v>
      </c>
      <c r="I331" s="66">
        <v>1960</v>
      </c>
      <c r="J331" s="67">
        <v>2.1932</v>
      </c>
      <c r="K331" s="42"/>
      <c r="L331" s="62"/>
      <c r="M331" s="62"/>
      <c r="N331" s="62"/>
      <c r="O331" s="62"/>
      <c r="P331" s="62"/>
      <c r="Q331" s="62"/>
      <c r="R331" s="62"/>
    </row>
    <row r="332" spans="2:18" s="41" customFormat="1" ht="6" customHeight="1" x14ac:dyDescent="0.2">
      <c r="B332" s="44"/>
      <c r="C332" s="44"/>
      <c r="D332" s="65"/>
      <c r="E332" s="68"/>
      <c r="F332" s="68"/>
      <c r="G332" s="68"/>
      <c r="H332" s="68"/>
      <c r="I332" s="68"/>
      <c r="J332" s="69"/>
      <c r="K332" s="42"/>
      <c r="L332" s="62"/>
      <c r="M332" s="62"/>
      <c r="N332" s="62"/>
      <c r="O332" s="62"/>
      <c r="P332" s="62"/>
      <c r="Q332" s="62"/>
      <c r="R332" s="62"/>
    </row>
    <row r="333" spans="2:18" s="41" customFormat="1" ht="6" customHeight="1" x14ac:dyDescent="0.2">
      <c r="B333" s="44"/>
      <c r="C333" s="44"/>
      <c r="D333" s="64"/>
      <c r="E333" s="66"/>
      <c r="F333" s="66"/>
      <c r="G333" s="66"/>
      <c r="H333" s="66"/>
      <c r="I333" s="66"/>
      <c r="J333" s="70"/>
      <c r="K333" s="42"/>
      <c r="L333" s="62"/>
      <c r="M333" s="62"/>
      <c r="N333" s="62"/>
      <c r="O333" s="62"/>
      <c r="P333" s="62"/>
      <c r="Q333" s="62"/>
      <c r="R333" s="62"/>
    </row>
    <row r="334" spans="2:18" s="41" customFormat="1" ht="12.75" customHeight="1" x14ac:dyDescent="0.2">
      <c r="B334" s="44"/>
      <c r="C334" s="44"/>
      <c r="D334" s="72" t="s">
        <v>330</v>
      </c>
      <c r="E334" s="73">
        <v>855749</v>
      </c>
      <c r="F334" s="73">
        <v>6349</v>
      </c>
      <c r="G334" s="73">
        <v>6391</v>
      </c>
      <c r="H334" s="73">
        <v>480</v>
      </c>
      <c r="I334" s="73">
        <v>13220</v>
      </c>
      <c r="J334" s="71">
        <v>1.5448500000000001</v>
      </c>
      <c r="K334" s="42"/>
      <c r="L334" s="62"/>
      <c r="M334" s="62"/>
      <c r="N334" s="62"/>
      <c r="O334" s="62"/>
      <c r="P334" s="62"/>
      <c r="Q334" s="62"/>
      <c r="R334" s="62"/>
    </row>
    <row r="335" spans="2:18" s="41" customFormat="1" ht="12.75" customHeight="1" x14ac:dyDescent="0.2">
      <c r="I335" s="44"/>
      <c r="J335" s="83"/>
      <c r="K335" s="42"/>
      <c r="L335" s="42"/>
      <c r="M335" s="42"/>
      <c r="N335" s="42"/>
      <c r="O335" s="42"/>
      <c r="P335" s="42"/>
      <c r="Q335" s="42"/>
      <c r="R335" s="42"/>
    </row>
    <row r="336" spans="2:18" s="41" customFormat="1" ht="12.75" customHeight="1" x14ac:dyDescent="0.2">
      <c r="J336" s="43"/>
      <c r="K336" s="42"/>
      <c r="L336" s="42"/>
      <c r="M336" s="42"/>
      <c r="N336" s="42"/>
      <c r="O336" s="42"/>
      <c r="P336" s="42"/>
      <c r="Q336" s="42"/>
      <c r="R336" s="42"/>
    </row>
    <row r="337" spans="10:18" s="41" customFormat="1" ht="12.75" customHeight="1" x14ac:dyDescent="0.2">
      <c r="J337" s="43"/>
      <c r="K337" s="42"/>
      <c r="L337" s="42"/>
      <c r="M337" s="42"/>
      <c r="N337" s="42"/>
      <c r="O337" s="42"/>
      <c r="P337" s="42"/>
      <c r="Q337" s="42"/>
      <c r="R337" s="42"/>
    </row>
    <row r="338" spans="10:18" s="41" customFormat="1" ht="12.75" customHeight="1" x14ac:dyDescent="0.2">
      <c r="J338" s="43"/>
      <c r="K338" s="42"/>
      <c r="L338" s="42"/>
      <c r="M338" s="42"/>
      <c r="N338" s="42"/>
      <c r="O338" s="42"/>
      <c r="P338" s="42"/>
      <c r="Q338" s="42"/>
      <c r="R338" s="42"/>
    </row>
    <row r="339" spans="10:18" s="41" customFormat="1" ht="12.75" customHeight="1" x14ac:dyDescent="0.2">
      <c r="J339" s="43"/>
      <c r="K339" s="42"/>
      <c r="L339" s="42"/>
      <c r="M339" s="42"/>
      <c r="N339" s="42"/>
      <c r="O339" s="42"/>
      <c r="P339" s="42"/>
      <c r="Q339" s="42"/>
      <c r="R339" s="42"/>
    </row>
  </sheetData>
  <autoFilter ref="B5:J305" xr:uid="{00000000-0009-0000-0000-000006000000}">
    <sortState ref="B6:J305">
      <sortCondition descending="1" ref="J5:J305"/>
    </sortState>
  </autoFilter>
  <mergeCells count="8">
    <mergeCell ref="B317:J318"/>
    <mergeCell ref="E319:F319"/>
    <mergeCell ref="C1:J1"/>
    <mergeCell ref="B310:J310"/>
    <mergeCell ref="B312:J312"/>
    <mergeCell ref="B313:J313"/>
    <mergeCell ref="B314:J314"/>
    <mergeCell ref="B311:J311"/>
  </mergeCells>
  <conditionalFormatting sqref="J6:J305">
    <cfRule type="cellIs" dxfId="8" priority="4" stopIfTrue="1" operator="lessThan">
      <formula>$L$3</formula>
    </cfRule>
    <cfRule type="cellIs" dxfId="7" priority="5" stopIfTrue="1" operator="between">
      <formula>$L$3</formula>
      <formula>$M$3</formula>
    </cfRule>
    <cfRule type="cellIs" dxfId="6" priority="6" stopIfTrue="1" operator="greaterThan">
      <formula>$M$3</formula>
    </cfRule>
  </conditionalFormatting>
  <pageMargins left="0.78740157480314965" right="0.39370078740157483" top="0.78740157480314965" bottom="0.78740157480314965" header="0.39370078740157483" footer="0.39370078740157483"/>
  <pageSetup paperSize="9" scale="80" fitToHeight="0" orientation="portrait" r:id="rId1"/>
  <headerFooter alignWithMargins="0">
    <oddHeader>&amp;L&amp;G &amp;7Entité Finances - Contrôle de gestion</oddHeader>
    <oddFooter>&amp;L&amp;7&amp;F - &amp;A - &amp;D&amp;R&amp;"Tahoma,Gras"&amp;7&amp;P&amp;"Tahoma,Normal" l &amp;N</oddFooter>
  </headerFooter>
  <rowBreaks count="4" manualBreakCount="4">
    <brk id="68" min="1" max="9" man="1"/>
    <brk id="131" min="1" max="9" man="1"/>
    <brk id="194" min="1" max="9" man="1"/>
    <brk id="257" min="1" max="9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23"/>
  <sheetViews>
    <sheetView zoomScaleNormal="100" workbookViewId="0">
      <pane ySplit="5" topLeftCell="A6" activePane="bottomLeft" state="frozen"/>
      <selection activeCell="V2" sqref="V2"/>
      <selection pane="bottomLeft" activeCell="E10" sqref="E10"/>
    </sheetView>
  </sheetViews>
  <sheetFormatPr baseColWidth="10" defaultColWidth="11.42578125" defaultRowHeight="12.75" customHeight="1" outlineLevelRow="1" outlineLevelCol="1" x14ac:dyDescent="0.2"/>
  <cols>
    <col min="1" max="1" width="6.28515625" style="31" customWidth="1"/>
    <col min="2" max="2" width="8.7109375" style="31" customWidth="1"/>
    <col min="3" max="3" width="14.7109375" style="31" customWidth="1"/>
    <col min="4" max="4" width="16.7109375" style="31" customWidth="1" outlineLevel="1"/>
    <col min="5" max="7" width="12.7109375" style="31" customWidth="1"/>
    <col min="8" max="8" width="13.7109375" style="31" customWidth="1"/>
    <col min="9" max="9" width="12.7109375" style="31" customWidth="1"/>
    <col min="10" max="10" width="12.7109375" style="32" customWidth="1"/>
    <col min="11" max="12" width="12.7109375" style="31" customWidth="1"/>
    <col min="13" max="13" width="2.7109375" style="3" customWidth="1" outlineLevel="1"/>
    <col min="14" max="15" width="11.7109375" style="3" customWidth="1" outlineLevel="1"/>
    <col min="16" max="19" width="5.7109375" style="3" customWidth="1" outlineLevel="1"/>
    <col min="20" max="20" width="27.7109375" style="3" customWidth="1" outlineLevel="1"/>
    <col min="21" max="16384" width="11.42578125" style="31"/>
  </cols>
  <sheetData>
    <row r="1" spans="1:21" s="15" customFormat="1" ht="25.5" customHeight="1" x14ac:dyDescent="0.2">
      <c r="C1" s="103" t="s">
        <v>335</v>
      </c>
      <c r="D1" s="103"/>
      <c r="E1" s="103"/>
      <c r="F1" s="103"/>
      <c r="G1" s="103"/>
      <c r="H1" s="103"/>
      <c r="I1" s="103"/>
      <c r="J1" s="103"/>
      <c r="K1" s="103"/>
      <c r="L1" s="78"/>
      <c r="M1" s="1"/>
      <c r="N1" s="1"/>
      <c r="O1" s="1"/>
      <c r="P1" s="1"/>
      <c r="Q1" s="1"/>
      <c r="R1" s="1"/>
      <c r="S1" s="1"/>
      <c r="T1" s="51" t="s">
        <v>24</v>
      </c>
    </row>
    <row r="2" spans="1:21" s="18" customFormat="1" ht="12.75" customHeight="1" x14ac:dyDescent="0.2">
      <c r="A2" s="3"/>
      <c r="B2" s="17"/>
      <c r="C2" s="17"/>
      <c r="D2" s="17"/>
      <c r="J2" s="19"/>
      <c r="M2" s="3"/>
      <c r="N2" s="2" t="s">
        <v>7</v>
      </c>
      <c r="O2" s="2" t="s">
        <v>6</v>
      </c>
      <c r="P2" s="3"/>
      <c r="Q2" s="3"/>
      <c r="R2" s="3"/>
      <c r="S2" s="3"/>
      <c r="T2" s="50" t="s">
        <v>23</v>
      </c>
    </row>
    <row r="3" spans="1:21" s="18" customFormat="1" ht="12.75" customHeight="1" x14ac:dyDescent="0.2">
      <c r="A3" s="3"/>
      <c r="C3" s="61" t="s">
        <v>359</v>
      </c>
      <c r="D3" s="20"/>
      <c r="E3" s="56"/>
      <c r="F3" s="21"/>
      <c r="G3" s="21"/>
      <c r="H3" s="21"/>
      <c r="I3" s="21"/>
      <c r="J3" s="22"/>
      <c r="K3" s="21"/>
      <c r="L3" s="21"/>
      <c r="M3" s="3"/>
      <c r="N3" s="4" t="e">
        <f>ROUND(Référence*0.75,3)</f>
        <v>#REF!</v>
      </c>
      <c r="O3" s="4" t="e">
        <f>ROUND(Référence*1.5,3)</f>
        <v>#REF!</v>
      </c>
      <c r="P3" s="3"/>
      <c r="Q3" s="3"/>
      <c r="R3" s="3"/>
      <c r="S3" s="3"/>
      <c r="T3" s="50" t="s">
        <v>26</v>
      </c>
    </row>
    <row r="4" spans="1:21" s="18" customFormat="1" ht="12.75" customHeight="1" x14ac:dyDescent="0.2">
      <c r="A4" s="3"/>
      <c r="B4" s="23"/>
      <c r="C4" s="23"/>
      <c r="D4" s="23"/>
      <c r="J4" s="19"/>
      <c r="M4" s="3"/>
      <c r="N4" s="3"/>
      <c r="O4" s="3"/>
      <c r="P4" s="3"/>
      <c r="Q4" s="3"/>
      <c r="R4" s="3"/>
      <c r="S4" s="3"/>
      <c r="T4" s="50" t="s">
        <v>25</v>
      </c>
    </row>
    <row r="5" spans="1:21" s="24" customFormat="1" ht="44.25" customHeight="1" x14ac:dyDescent="0.2">
      <c r="B5" s="8" t="s">
        <v>329</v>
      </c>
      <c r="C5" s="9" t="s">
        <v>334</v>
      </c>
      <c r="D5" s="9" t="s">
        <v>10</v>
      </c>
      <c r="E5" s="10" t="s">
        <v>338</v>
      </c>
      <c r="F5" s="10" t="s">
        <v>5</v>
      </c>
      <c r="G5" s="10" t="s">
        <v>105</v>
      </c>
      <c r="H5" s="10" t="s">
        <v>345</v>
      </c>
      <c r="I5" s="80" t="s">
        <v>344</v>
      </c>
      <c r="J5" s="11" t="s">
        <v>346</v>
      </c>
      <c r="K5" s="10" t="s">
        <v>8</v>
      </c>
      <c r="L5" s="10" t="s">
        <v>9</v>
      </c>
      <c r="M5" s="2"/>
      <c r="N5" s="2"/>
      <c r="O5" s="2"/>
      <c r="P5" s="5" t="s">
        <v>4</v>
      </c>
      <c r="Q5" s="5" t="s">
        <v>3</v>
      </c>
      <c r="R5" s="5" t="s">
        <v>2</v>
      </c>
      <c r="S5" s="5" t="s">
        <v>1</v>
      </c>
      <c r="T5" s="1" t="s">
        <v>339</v>
      </c>
      <c r="U5" s="24" t="s">
        <v>340</v>
      </c>
    </row>
    <row r="6" spans="1:21" s="15" customFormat="1" ht="12.75" customHeight="1" x14ac:dyDescent="0.2">
      <c r="A6" s="46" t="e">
        <f t="shared" ref="A6:A44" si="0">E6</f>
        <v>#REF!</v>
      </c>
      <c r="B6" s="14">
        <v>5764</v>
      </c>
      <c r="C6" s="13" t="s">
        <v>66</v>
      </c>
      <c r="D6" s="13" t="e">
        <f>VLOOKUP(B6,#REF!,7,FALSE)</f>
        <v>#REF!</v>
      </c>
      <c r="E6" s="57" t="e">
        <f>VLOOKUP(B6,#REF!,5,FALSE)</f>
        <v>#REF!</v>
      </c>
      <c r="F6" s="58" t="e">
        <f>VLOOKUP(B6,#REF!,7,FALSE)</f>
        <v>#REF!</v>
      </c>
      <c r="G6" s="58" t="e">
        <f>VLOOKUP(B6,#REF!,3,FALSE)</f>
        <v>#REF!</v>
      </c>
      <c r="H6" s="58">
        <v>240</v>
      </c>
      <c r="I6" s="58" t="e">
        <f t="shared" ref="I6:I37" si="1">F6+G6+H6</f>
        <v>#REF!</v>
      </c>
      <c r="J6" s="59" t="e">
        <f t="shared" ref="J6:J37" si="2">ROUND((I6)/E6*100,5)</f>
        <v>#REF!</v>
      </c>
      <c r="K6" s="58" t="e">
        <f t="shared" ref="K6:K37" si="3">ROUND(E6*Référence/100,0)</f>
        <v>#REF!</v>
      </c>
      <c r="L6" s="58" t="e">
        <f t="shared" ref="L6:L37" si="4">K6-F6-G6</f>
        <v>#REF!</v>
      </c>
      <c r="M6" s="1"/>
      <c r="N6" s="1" t="e">
        <f t="shared" ref="N6:N37" si="5">IF(J6="","Vide",IF(J6&lt;Minimum,"En dessous",IF(J6&lt;Maximum,"Moyenne","En dessus")))</f>
        <v>#REF!</v>
      </c>
      <c r="O6" s="1"/>
      <c r="P6" s="1" t="e">
        <f t="shared" ref="P6:P37" si="6">IF(N6="En dessus",1,0)</f>
        <v>#REF!</v>
      </c>
      <c r="Q6" s="1" t="e">
        <f t="shared" ref="Q6:Q37" si="7">IF(N6="Moyenne",1,0)</f>
        <v>#REF!</v>
      </c>
      <c r="R6" s="1" t="e">
        <f t="shared" ref="R6:R37" si="8">IF(N6="En dessous",1,0)</f>
        <v>#REF!</v>
      </c>
      <c r="S6" s="1" t="e">
        <f t="shared" ref="S6:S37" si="9">IF(N6="Vide",1,0)</f>
        <v>#REF!</v>
      </c>
      <c r="T6" s="1">
        <v>1</v>
      </c>
      <c r="U6" s="15">
        <v>0</v>
      </c>
    </row>
    <row r="7" spans="1:21" s="15" customFormat="1" ht="12.75" customHeight="1" x14ac:dyDescent="0.2">
      <c r="A7" s="46" t="e">
        <f t="shared" si="0"/>
        <v>#REF!</v>
      </c>
      <c r="B7" s="14">
        <v>5568</v>
      </c>
      <c r="C7" s="13" t="s">
        <v>75</v>
      </c>
      <c r="D7" s="13" t="e">
        <f>VLOOKUP(B7,#REF!,7,FALSE)</f>
        <v>#REF!</v>
      </c>
      <c r="E7" s="57" t="e">
        <f>VLOOKUP(B7,#REF!,5,FALSE)</f>
        <v>#REF!</v>
      </c>
      <c r="F7" s="58" t="e">
        <f>VLOOKUP(B7,#REF!,7,FALSE)</f>
        <v>#REF!</v>
      </c>
      <c r="G7" s="58" t="e">
        <f>VLOOKUP(B7,#REF!,3,FALSE)</f>
        <v>#REF!</v>
      </c>
      <c r="H7" s="58"/>
      <c r="I7" s="58" t="e">
        <f t="shared" si="1"/>
        <v>#REF!</v>
      </c>
      <c r="J7" s="59" t="e">
        <f t="shared" si="2"/>
        <v>#REF!</v>
      </c>
      <c r="K7" s="58" t="e">
        <f t="shared" si="3"/>
        <v>#REF!</v>
      </c>
      <c r="L7" s="58" t="e">
        <f t="shared" si="4"/>
        <v>#REF!</v>
      </c>
      <c r="M7" s="1"/>
      <c r="N7" s="1" t="e">
        <f t="shared" si="5"/>
        <v>#REF!</v>
      </c>
      <c r="O7" s="1"/>
      <c r="P7" s="1" t="e">
        <f t="shared" si="6"/>
        <v>#REF!</v>
      </c>
      <c r="Q7" s="1" t="e">
        <f t="shared" si="7"/>
        <v>#REF!</v>
      </c>
      <c r="R7" s="1" t="e">
        <f t="shared" si="8"/>
        <v>#REF!</v>
      </c>
      <c r="S7" s="1" t="e">
        <f t="shared" si="9"/>
        <v>#REF!</v>
      </c>
      <c r="T7" s="1">
        <v>2</v>
      </c>
      <c r="U7" s="15">
        <v>0</v>
      </c>
    </row>
    <row r="8" spans="1:21" s="15" customFormat="1" ht="12.75" customHeight="1" x14ac:dyDescent="0.2">
      <c r="A8" s="46" t="e">
        <f t="shared" si="0"/>
        <v>#REF!</v>
      </c>
      <c r="B8" s="14">
        <v>5678</v>
      </c>
      <c r="C8" s="13" t="s">
        <v>83</v>
      </c>
      <c r="D8" s="13" t="e">
        <f>VLOOKUP(B8,#REF!,7,FALSE)</f>
        <v>#REF!</v>
      </c>
      <c r="E8" s="57" t="e">
        <f>VLOOKUP(B8,#REF!,5,FALSE)</f>
        <v>#REF!</v>
      </c>
      <c r="F8" s="58" t="e">
        <f>VLOOKUP(B8,#REF!,7,FALSE)</f>
        <v>#REF!</v>
      </c>
      <c r="G8" s="58" t="e">
        <f>VLOOKUP(B8,#REF!,3,FALSE)</f>
        <v>#REF!</v>
      </c>
      <c r="H8" s="58">
        <v>200</v>
      </c>
      <c r="I8" s="58" t="e">
        <f t="shared" si="1"/>
        <v>#REF!</v>
      </c>
      <c r="J8" s="59" t="e">
        <f t="shared" si="2"/>
        <v>#REF!</v>
      </c>
      <c r="K8" s="58" t="e">
        <f t="shared" si="3"/>
        <v>#REF!</v>
      </c>
      <c r="L8" s="58" t="e">
        <f t="shared" si="4"/>
        <v>#REF!</v>
      </c>
      <c r="M8" s="1"/>
      <c r="N8" s="1" t="e">
        <f t="shared" si="5"/>
        <v>#REF!</v>
      </c>
      <c r="O8" s="1"/>
      <c r="P8" s="1" t="e">
        <f t="shared" si="6"/>
        <v>#REF!</v>
      </c>
      <c r="Q8" s="1" t="e">
        <f t="shared" si="7"/>
        <v>#REF!</v>
      </c>
      <c r="R8" s="1" t="e">
        <f t="shared" si="8"/>
        <v>#REF!</v>
      </c>
      <c r="S8" s="1" t="e">
        <f t="shared" si="9"/>
        <v>#REF!</v>
      </c>
      <c r="T8" s="1">
        <v>3</v>
      </c>
      <c r="U8" s="15">
        <v>0</v>
      </c>
    </row>
    <row r="9" spans="1:21" s="15" customFormat="1" ht="12.75" customHeight="1" x14ac:dyDescent="0.2">
      <c r="A9" s="46" t="e">
        <f t="shared" si="0"/>
        <v>#REF!</v>
      </c>
      <c r="B9" s="14">
        <v>5407</v>
      </c>
      <c r="C9" s="13" t="s">
        <v>62</v>
      </c>
      <c r="D9" s="13" t="e">
        <f>VLOOKUP(B9,#REF!,7,FALSE)</f>
        <v>#REF!</v>
      </c>
      <c r="E9" s="57" t="e">
        <f>VLOOKUP(B9,#REF!,5,FALSE)</f>
        <v>#REF!</v>
      </c>
      <c r="F9" s="58" t="e">
        <f>VLOOKUP(B9,#REF!,7,FALSE)</f>
        <v>#REF!</v>
      </c>
      <c r="G9" s="58" t="e">
        <f>VLOOKUP(B9,#REF!,3,FALSE)</f>
        <v>#REF!</v>
      </c>
      <c r="H9" s="58"/>
      <c r="I9" s="58" t="e">
        <f t="shared" si="1"/>
        <v>#REF!</v>
      </c>
      <c r="J9" s="59" t="e">
        <f t="shared" si="2"/>
        <v>#REF!</v>
      </c>
      <c r="K9" s="58" t="e">
        <f t="shared" si="3"/>
        <v>#REF!</v>
      </c>
      <c r="L9" s="58" t="e">
        <f t="shared" si="4"/>
        <v>#REF!</v>
      </c>
      <c r="M9" s="1"/>
      <c r="N9" s="1" t="e">
        <f t="shared" si="5"/>
        <v>#REF!</v>
      </c>
      <c r="O9" s="1"/>
      <c r="P9" s="1" t="e">
        <f t="shared" si="6"/>
        <v>#REF!</v>
      </c>
      <c r="Q9" s="1" t="e">
        <f t="shared" si="7"/>
        <v>#REF!</v>
      </c>
      <c r="R9" s="1" t="e">
        <f t="shared" si="8"/>
        <v>#REF!</v>
      </c>
      <c r="S9" s="1" t="e">
        <f t="shared" si="9"/>
        <v>#REF!</v>
      </c>
      <c r="T9" s="1">
        <v>4</v>
      </c>
      <c r="U9" s="15">
        <v>0</v>
      </c>
    </row>
    <row r="10" spans="1:21" s="15" customFormat="1" ht="12.75" customHeight="1" x14ac:dyDescent="0.2">
      <c r="A10" s="46" t="e">
        <f t="shared" si="0"/>
        <v>#REF!</v>
      </c>
      <c r="B10" s="14">
        <v>5402</v>
      </c>
      <c r="C10" s="13" t="s">
        <v>88</v>
      </c>
      <c r="D10" s="13" t="e">
        <f>VLOOKUP(B10,#REF!,7,FALSE)</f>
        <v>#REF!</v>
      </c>
      <c r="E10" s="57" t="e">
        <f>VLOOKUP(B10,#REF!,5,FALSE)</f>
        <v>#REF!</v>
      </c>
      <c r="F10" s="58" t="e">
        <f>VLOOKUP(B10,#REF!,7,FALSE)</f>
        <v>#REF!</v>
      </c>
      <c r="G10" s="58" t="e">
        <f>VLOOKUP(B10,#REF!,3,FALSE)</f>
        <v>#REF!</v>
      </c>
      <c r="H10" s="58"/>
      <c r="I10" s="58" t="e">
        <f t="shared" si="1"/>
        <v>#REF!</v>
      </c>
      <c r="J10" s="59" t="e">
        <f t="shared" si="2"/>
        <v>#REF!</v>
      </c>
      <c r="K10" s="58" t="e">
        <f t="shared" si="3"/>
        <v>#REF!</v>
      </c>
      <c r="L10" s="58" t="e">
        <f t="shared" si="4"/>
        <v>#REF!</v>
      </c>
      <c r="M10" s="1"/>
      <c r="N10" s="1" t="e">
        <f t="shared" si="5"/>
        <v>#REF!</v>
      </c>
      <c r="O10" s="1"/>
      <c r="P10" s="1" t="e">
        <f t="shared" si="6"/>
        <v>#REF!</v>
      </c>
      <c r="Q10" s="1" t="e">
        <f t="shared" si="7"/>
        <v>#REF!</v>
      </c>
      <c r="R10" s="1" t="e">
        <f t="shared" si="8"/>
        <v>#REF!</v>
      </c>
      <c r="S10" s="1" t="e">
        <f t="shared" si="9"/>
        <v>#REF!</v>
      </c>
      <c r="T10" s="1">
        <v>5</v>
      </c>
      <c r="U10" s="15">
        <v>0</v>
      </c>
    </row>
    <row r="11" spans="1:21" s="15" customFormat="1" ht="12.75" customHeight="1" x14ac:dyDescent="0.2">
      <c r="A11" s="46" t="e">
        <f t="shared" si="0"/>
        <v>#REF!</v>
      </c>
      <c r="B11" s="14">
        <v>5675</v>
      </c>
      <c r="C11" s="13" t="s">
        <v>70</v>
      </c>
      <c r="D11" s="13" t="e">
        <f>VLOOKUP(B11,#REF!,7,FALSE)</f>
        <v>#REF!</v>
      </c>
      <c r="E11" s="57" t="e">
        <f>VLOOKUP(B11,#REF!,5,FALSE)</f>
        <v>#REF!</v>
      </c>
      <c r="F11" s="58" t="e">
        <f>VLOOKUP(B11,#REF!,7,FALSE)</f>
        <v>#REF!</v>
      </c>
      <c r="G11" s="58" t="e">
        <f>VLOOKUP(B11,#REF!,3,FALSE)</f>
        <v>#REF!</v>
      </c>
      <c r="H11" s="58"/>
      <c r="I11" s="58" t="e">
        <f t="shared" si="1"/>
        <v>#REF!</v>
      </c>
      <c r="J11" s="59" t="e">
        <f t="shared" si="2"/>
        <v>#REF!</v>
      </c>
      <c r="K11" s="58" t="e">
        <f t="shared" si="3"/>
        <v>#REF!</v>
      </c>
      <c r="L11" s="58" t="e">
        <f t="shared" si="4"/>
        <v>#REF!</v>
      </c>
      <c r="M11" s="1"/>
      <c r="N11" s="1" t="e">
        <f t="shared" si="5"/>
        <v>#REF!</v>
      </c>
      <c r="O11" s="1"/>
      <c r="P11" s="1" t="e">
        <f t="shared" si="6"/>
        <v>#REF!</v>
      </c>
      <c r="Q11" s="1" t="e">
        <f t="shared" si="7"/>
        <v>#REF!</v>
      </c>
      <c r="R11" s="1" t="e">
        <f t="shared" si="8"/>
        <v>#REF!</v>
      </c>
      <c r="S11" s="1" t="e">
        <f t="shared" si="9"/>
        <v>#REF!</v>
      </c>
      <c r="T11" s="1">
        <v>6</v>
      </c>
      <c r="U11" s="15">
        <v>0</v>
      </c>
    </row>
    <row r="12" spans="1:21" s="15" customFormat="1" ht="12.75" customHeight="1" x14ac:dyDescent="0.2">
      <c r="A12" s="46" t="e">
        <f t="shared" si="0"/>
        <v>#REF!</v>
      </c>
      <c r="B12" s="14">
        <v>5414</v>
      </c>
      <c r="C12" s="13" t="s">
        <v>82</v>
      </c>
      <c r="D12" s="13" t="e">
        <f>VLOOKUP(B12,#REF!,7,FALSE)</f>
        <v>#REF!</v>
      </c>
      <c r="E12" s="57" t="e">
        <f>VLOOKUP(B12,#REF!,5,FALSE)</f>
        <v>#REF!</v>
      </c>
      <c r="F12" s="58" t="e">
        <f>VLOOKUP(B12,#REF!,7,FALSE)</f>
        <v>#REF!</v>
      </c>
      <c r="G12" s="58" t="e">
        <f>VLOOKUP(B12,#REF!,3,FALSE)</f>
        <v>#REF!</v>
      </c>
      <c r="H12" s="58"/>
      <c r="I12" s="58" t="e">
        <f t="shared" si="1"/>
        <v>#REF!</v>
      </c>
      <c r="J12" s="59" t="e">
        <f t="shared" si="2"/>
        <v>#REF!</v>
      </c>
      <c r="K12" s="58" t="e">
        <f t="shared" si="3"/>
        <v>#REF!</v>
      </c>
      <c r="L12" s="58" t="e">
        <f t="shared" si="4"/>
        <v>#REF!</v>
      </c>
      <c r="M12" s="1"/>
      <c r="N12" s="1" t="e">
        <f t="shared" si="5"/>
        <v>#REF!</v>
      </c>
      <c r="O12" s="1"/>
      <c r="P12" s="1" t="e">
        <f t="shared" si="6"/>
        <v>#REF!</v>
      </c>
      <c r="Q12" s="1" t="e">
        <f t="shared" si="7"/>
        <v>#REF!</v>
      </c>
      <c r="R12" s="1" t="e">
        <f t="shared" si="8"/>
        <v>#REF!</v>
      </c>
      <c r="S12" s="1" t="e">
        <f t="shared" si="9"/>
        <v>#REF!</v>
      </c>
      <c r="T12" s="1">
        <v>7</v>
      </c>
      <c r="U12" s="15">
        <v>0</v>
      </c>
    </row>
    <row r="13" spans="1:21" s="15" customFormat="1" ht="12.75" customHeight="1" x14ac:dyDescent="0.2">
      <c r="A13" s="46" t="e">
        <f t="shared" si="0"/>
        <v>#REF!</v>
      </c>
      <c r="B13" s="14">
        <v>5583</v>
      </c>
      <c r="C13" s="13" t="s">
        <v>90</v>
      </c>
      <c r="D13" s="13" t="e">
        <f>VLOOKUP(B13,#REF!,7,FALSE)</f>
        <v>#REF!</v>
      </c>
      <c r="E13" s="57" t="e">
        <f>VLOOKUP(B13,#REF!,5,FALSE)</f>
        <v>#REF!</v>
      </c>
      <c r="F13" s="58" t="e">
        <f>VLOOKUP(B13,#REF!,7,FALSE)</f>
        <v>#REF!</v>
      </c>
      <c r="G13" s="58" t="e">
        <f>VLOOKUP(B13,#REF!,3,FALSE)</f>
        <v>#REF!</v>
      </c>
      <c r="H13" s="58"/>
      <c r="I13" s="58" t="e">
        <f t="shared" si="1"/>
        <v>#REF!</v>
      </c>
      <c r="J13" s="59" t="e">
        <f t="shared" si="2"/>
        <v>#REF!</v>
      </c>
      <c r="K13" s="58" t="e">
        <f t="shared" si="3"/>
        <v>#REF!</v>
      </c>
      <c r="L13" s="58" t="e">
        <f t="shared" si="4"/>
        <v>#REF!</v>
      </c>
      <c r="M13" s="1"/>
      <c r="N13" s="1" t="e">
        <f t="shared" si="5"/>
        <v>#REF!</v>
      </c>
      <c r="O13" s="1"/>
      <c r="P13" s="1" t="e">
        <f t="shared" si="6"/>
        <v>#REF!</v>
      </c>
      <c r="Q13" s="1" t="e">
        <f t="shared" si="7"/>
        <v>#REF!</v>
      </c>
      <c r="R13" s="1" t="e">
        <f t="shared" si="8"/>
        <v>#REF!</v>
      </c>
      <c r="S13" s="1" t="e">
        <f t="shared" si="9"/>
        <v>#REF!</v>
      </c>
      <c r="T13" s="1">
        <v>8</v>
      </c>
      <c r="U13" s="15">
        <v>0</v>
      </c>
    </row>
    <row r="14" spans="1:21" s="15" customFormat="1" ht="12.75" customHeight="1" x14ac:dyDescent="0.2">
      <c r="A14" s="46" t="e">
        <f t="shared" si="0"/>
        <v>#REF!</v>
      </c>
      <c r="B14" s="14">
        <v>5822</v>
      </c>
      <c r="C14" s="13" t="s">
        <v>94</v>
      </c>
      <c r="D14" s="13" t="e">
        <f>VLOOKUP(B14,#REF!,7,FALSE)</f>
        <v>#REF!</v>
      </c>
      <c r="E14" s="57" t="e">
        <f>VLOOKUP(B14,#REF!,5,FALSE)</f>
        <v>#REF!</v>
      </c>
      <c r="F14" s="58" t="e">
        <f>VLOOKUP(B14,#REF!,7,FALSE)</f>
        <v>#REF!</v>
      </c>
      <c r="G14" s="58" t="e">
        <f>VLOOKUP(B14,#REF!,3,FALSE)</f>
        <v>#REF!</v>
      </c>
      <c r="H14" s="58"/>
      <c r="I14" s="58" t="e">
        <f t="shared" si="1"/>
        <v>#REF!</v>
      </c>
      <c r="J14" s="59" t="e">
        <f t="shared" si="2"/>
        <v>#REF!</v>
      </c>
      <c r="K14" s="58" t="e">
        <f t="shared" si="3"/>
        <v>#REF!</v>
      </c>
      <c r="L14" s="58" t="e">
        <f t="shared" si="4"/>
        <v>#REF!</v>
      </c>
      <c r="M14" s="1"/>
      <c r="N14" s="1" t="e">
        <f t="shared" si="5"/>
        <v>#REF!</v>
      </c>
      <c r="O14" s="1"/>
      <c r="P14" s="1" t="e">
        <f t="shared" si="6"/>
        <v>#REF!</v>
      </c>
      <c r="Q14" s="1" t="e">
        <f t="shared" si="7"/>
        <v>#REF!</v>
      </c>
      <c r="R14" s="1" t="e">
        <f t="shared" si="8"/>
        <v>#REF!</v>
      </c>
      <c r="S14" s="1" t="e">
        <f t="shared" si="9"/>
        <v>#REF!</v>
      </c>
      <c r="T14" s="1">
        <v>9</v>
      </c>
      <c r="U14" s="15">
        <v>0</v>
      </c>
    </row>
    <row r="15" spans="1:21" s="15" customFormat="1" ht="12.75" customHeight="1" x14ac:dyDescent="0.2">
      <c r="A15" s="46" t="e">
        <f t="shared" si="0"/>
        <v>#REF!</v>
      </c>
      <c r="B15" s="14">
        <v>5886</v>
      </c>
      <c r="C15" s="13" t="s">
        <v>103</v>
      </c>
      <c r="D15" s="13" t="e">
        <f>VLOOKUP(B15,#REF!,7,FALSE)</f>
        <v>#REF!</v>
      </c>
      <c r="E15" s="57" t="e">
        <f>VLOOKUP(B15,#REF!,5,FALSE)</f>
        <v>#REF!</v>
      </c>
      <c r="F15" s="58" t="e">
        <f>VLOOKUP(B15,#REF!,7,FALSE)</f>
        <v>#REF!</v>
      </c>
      <c r="G15" s="58" t="e">
        <f>VLOOKUP(B15,#REF!,3,FALSE)</f>
        <v>#REF!</v>
      </c>
      <c r="H15" s="58"/>
      <c r="I15" s="58" t="e">
        <f t="shared" si="1"/>
        <v>#REF!</v>
      </c>
      <c r="J15" s="59" t="e">
        <f t="shared" si="2"/>
        <v>#REF!</v>
      </c>
      <c r="K15" s="58" t="e">
        <f t="shared" si="3"/>
        <v>#REF!</v>
      </c>
      <c r="L15" s="58" t="e">
        <f t="shared" si="4"/>
        <v>#REF!</v>
      </c>
      <c r="M15" s="1"/>
      <c r="N15" s="1" t="e">
        <f t="shared" si="5"/>
        <v>#REF!</v>
      </c>
      <c r="O15" s="1"/>
      <c r="P15" s="1" t="e">
        <f t="shared" si="6"/>
        <v>#REF!</v>
      </c>
      <c r="Q15" s="1" t="e">
        <f t="shared" si="7"/>
        <v>#REF!</v>
      </c>
      <c r="R15" s="1" t="e">
        <f t="shared" si="8"/>
        <v>#REF!</v>
      </c>
      <c r="S15" s="1" t="e">
        <f t="shared" si="9"/>
        <v>#REF!</v>
      </c>
      <c r="T15" s="1">
        <v>10</v>
      </c>
      <c r="U15" s="15">
        <v>0</v>
      </c>
    </row>
    <row r="16" spans="1:21" s="15" customFormat="1" ht="12.75" customHeight="1" x14ac:dyDescent="0.2">
      <c r="A16" s="46" t="e">
        <f t="shared" si="0"/>
        <v>#REF!</v>
      </c>
      <c r="B16" s="14">
        <v>5589</v>
      </c>
      <c r="C16" s="13" t="s">
        <v>97</v>
      </c>
      <c r="D16" s="13" t="e">
        <f>VLOOKUP(B16,#REF!,7,FALSE)</f>
        <v>#REF!</v>
      </c>
      <c r="E16" s="57" t="e">
        <f>VLOOKUP(B16,#REF!,5,FALSE)</f>
        <v>#REF!</v>
      </c>
      <c r="F16" s="58" t="e">
        <f>VLOOKUP(B16,#REF!,7,FALSE)</f>
        <v>#REF!</v>
      </c>
      <c r="G16" s="58" t="e">
        <f>VLOOKUP(B16,#REF!,3,FALSE)</f>
        <v>#REF!</v>
      </c>
      <c r="H16" s="58"/>
      <c r="I16" s="58" t="e">
        <f t="shared" si="1"/>
        <v>#REF!</v>
      </c>
      <c r="J16" s="59" t="e">
        <f t="shared" si="2"/>
        <v>#REF!</v>
      </c>
      <c r="K16" s="58" t="e">
        <f t="shared" si="3"/>
        <v>#REF!</v>
      </c>
      <c r="L16" s="58" t="e">
        <f t="shared" si="4"/>
        <v>#REF!</v>
      </c>
      <c r="M16" s="1"/>
      <c r="N16" s="1" t="e">
        <f t="shared" si="5"/>
        <v>#REF!</v>
      </c>
      <c r="O16" s="1"/>
      <c r="P16" s="1" t="e">
        <f t="shared" si="6"/>
        <v>#REF!</v>
      </c>
      <c r="Q16" s="1" t="e">
        <f t="shared" si="7"/>
        <v>#REF!</v>
      </c>
      <c r="R16" s="1" t="e">
        <f t="shared" si="8"/>
        <v>#REF!</v>
      </c>
      <c r="S16" s="1" t="e">
        <f t="shared" si="9"/>
        <v>#REF!</v>
      </c>
      <c r="T16" s="1">
        <v>11</v>
      </c>
      <c r="U16" s="15">
        <v>0</v>
      </c>
    </row>
    <row r="17" spans="1:21" s="15" customFormat="1" ht="12.75" customHeight="1" x14ac:dyDescent="0.2">
      <c r="A17" s="46" t="e">
        <f t="shared" si="0"/>
        <v>#REF!</v>
      </c>
      <c r="B17" s="14">
        <v>5401</v>
      </c>
      <c r="C17" s="13" t="s">
        <v>12</v>
      </c>
      <c r="D17" s="13" t="e">
        <f>VLOOKUP(B17,#REF!,7,FALSE)</f>
        <v>#REF!</v>
      </c>
      <c r="E17" s="57" t="e">
        <f>VLOOKUP(B17,#REF!,5,FALSE)</f>
        <v>#REF!</v>
      </c>
      <c r="F17" s="58" t="e">
        <f>VLOOKUP(B17,#REF!,7,FALSE)</f>
        <v>#REF!</v>
      </c>
      <c r="G17" s="58" t="e">
        <f>VLOOKUP(B17,#REF!,3,FALSE)</f>
        <v>#REF!</v>
      </c>
      <c r="H17" s="58"/>
      <c r="I17" s="58" t="e">
        <f t="shared" si="1"/>
        <v>#REF!</v>
      </c>
      <c r="J17" s="59" t="e">
        <f t="shared" si="2"/>
        <v>#REF!</v>
      </c>
      <c r="K17" s="58" t="e">
        <f t="shared" si="3"/>
        <v>#REF!</v>
      </c>
      <c r="L17" s="58" t="e">
        <f t="shared" si="4"/>
        <v>#REF!</v>
      </c>
      <c r="M17" s="1"/>
      <c r="N17" s="1" t="e">
        <f t="shared" si="5"/>
        <v>#REF!</v>
      </c>
      <c r="O17" s="1"/>
      <c r="P17" s="1" t="e">
        <f t="shared" si="6"/>
        <v>#REF!</v>
      </c>
      <c r="Q17" s="1" t="e">
        <f t="shared" si="7"/>
        <v>#REF!</v>
      </c>
      <c r="R17" s="1" t="e">
        <f t="shared" si="8"/>
        <v>#REF!</v>
      </c>
      <c r="S17" s="1" t="e">
        <f t="shared" si="9"/>
        <v>#REF!</v>
      </c>
      <c r="T17" s="1">
        <v>12</v>
      </c>
      <c r="U17" s="15">
        <v>0</v>
      </c>
    </row>
    <row r="18" spans="1:21" s="15" customFormat="1" ht="12.75" customHeight="1" x14ac:dyDescent="0.2">
      <c r="A18" s="46" t="e">
        <f t="shared" si="0"/>
        <v>#REF!</v>
      </c>
      <c r="B18" s="14">
        <v>5757</v>
      </c>
      <c r="C18" s="13" t="s">
        <v>86</v>
      </c>
      <c r="D18" s="13" t="e">
        <f>VLOOKUP(B18,#REF!,7,FALSE)</f>
        <v>#REF!</v>
      </c>
      <c r="E18" s="57" t="e">
        <f>VLOOKUP(B18,#REF!,5,FALSE)</f>
        <v>#REF!</v>
      </c>
      <c r="F18" s="58" t="e">
        <f>VLOOKUP(B18,#REF!,7,FALSE)</f>
        <v>#REF!</v>
      </c>
      <c r="G18" s="58" t="e">
        <f>VLOOKUP(B18,#REF!,3,FALSE)</f>
        <v>#REF!</v>
      </c>
      <c r="H18" s="58"/>
      <c r="I18" s="58" t="e">
        <f t="shared" si="1"/>
        <v>#REF!</v>
      </c>
      <c r="J18" s="59" t="e">
        <f t="shared" si="2"/>
        <v>#REF!</v>
      </c>
      <c r="K18" s="58" t="e">
        <f t="shared" si="3"/>
        <v>#REF!</v>
      </c>
      <c r="L18" s="58" t="e">
        <f t="shared" si="4"/>
        <v>#REF!</v>
      </c>
      <c r="M18" s="1"/>
      <c r="N18" s="1" t="e">
        <f t="shared" si="5"/>
        <v>#REF!</v>
      </c>
      <c r="O18" s="1"/>
      <c r="P18" s="1" t="e">
        <f t="shared" si="6"/>
        <v>#REF!</v>
      </c>
      <c r="Q18" s="1" t="e">
        <f t="shared" si="7"/>
        <v>#REF!</v>
      </c>
      <c r="R18" s="1" t="e">
        <f t="shared" si="8"/>
        <v>#REF!</v>
      </c>
      <c r="S18" s="1" t="e">
        <f t="shared" si="9"/>
        <v>#REF!</v>
      </c>
      <c r="T18" s="1">
        <v>13</v>
      </c>
      <c r="U18" s="15">
        <v>0</v>
      </c>
    </row>
    <row r="19" spans="1:21" s="15" customFormat="1" ht="12.75" customHeight="1" x14ac:dyDescent="0.2">
      <c r="A19" s="46" t="e">
        <f t="shared" si="0"/>
        <v>#REF!</v>
      </c>
      <c r="B19" s="14">
        <v>5938</v>
      </c>
      <c r="C19" s="13" t="s">
        <v>104</v>
      </c>
      <c r="D19" s="13" t="e">
        <f>VLOOKUP(B19,#REF!,7,FALSE)</f>
        <v>#REF!</v>
      </c>
      <c r="E19" s="57" t="e">
        <f>VLOOKUP(B19,#REF!,5,FALSE)</f>
        <v>#REF!</v>
      </c>
      <c r="F19" s="58" t="e">
        <f>VLOOKUP(B19,#REF!,7,FALSE)</f>
        <v>#REF!</v>
      </c>
      <c r="G19" s="58" t="e">
        <f>VLOOKUP(B19,#REF!,3,FALSE)</f>
        <v>#REF!</v>
      </c>
      <c r="H19" s="58"/>
      <c r="I19" s="58" t="e">
        <f t="shared" si="1"/>
        <v>#REF!</v>
      </c>
      <c r="J19" s="59" t="e">
        <f t="shared" si="2"/>
        <v>#REF!</v>
      </c>
      <c r="K19" s="58" t="e">
        <f t="shared" si="3"/>
        <v>#REF!</v>
      </c>
      <c r="L19" s="58" t="e">
        <f t="shared" si="4"/>
        <v>#REF!</v>
      </c>
      <c r="M19" s="1"/>
      <c r="N19" s="1" t="e">
        <f t="shared" si="5"/>
        <v>#REF!</v>
      </c>
      <c r="O19" s="1"/>
      <c r="P19" s="1" t="e">
        <f t="shared" si="6"/>
        <v>#REF!</v>
      </c>
      <c r="Q19" s="1" t="e">
        <f t="shared" si="7"/>
        <v>#REF!</v>
      </c>
      <c r="R19" s="1" t="e">
        <f t="shared" si="8"/>
        <v>#REF!</v>
      </c>
      <c r="S19" s="1" t="e">
        <f t="shared" si="9"/>
        <v>#REF!</v>
      </c>
      <c r="T19" s="1">
        <v>14</v>
      </c>
      <c r="U19" s="15">
        <v>0</v>
      </c>
    </row>
    <row r="20" spans="1:21" s="15" customFormat="1" ht="12.75" customHeight="1" x14ac:dyDescent="0.2">
      <c r="A20" s="46" t="e">
        <f t="shared" si="0"/>
        <v>#REF!</v>
      </c>
      <c r="B20" s="14">
        <v>5409</v>
      </c>
      <c r="C20" s="13" t="s">
        <v>87</v>
      </c>
      <c r="D20" s="13" t="e">
        <f>VLOOKUP(B20,#REF!,7,FALSE)</f>
        <v>#REF!</v>
      </c>
      <c r="E20" s="57" t="e">
        <f>VLOOKUP(B20,#REF!,5,FALSE)</f>
        <v>#REF!</v>
      </c>
      <c r="F20" s="58" t="e">
        <f>VLOOKUP(B20,#REF!,7,FALSE)</f>
        <v>#REF!</v>
      </c>
      <c r="G20" s="58" t="e">
        <f>VLOOKUP(B20,#REF!,3,FALSE)</f>
        <v>#REF!</v>
      </c>
      <c r="H20" s="58"/>
      <c r="I20" s="58" t="e">
        <f t="shared" si="1"/>
        <v>#REF!</v>
      </c>
      <c r="J20" s="59" t="e">
        <f t="shared" si="2"/>
        <v>#REF!</v>
      </c>
      <c r="K20" s="58" t="e">
        <f t="shared" si="3"/>
        <v>#REF!</v>
      </c>
      <c r="L20" s="58" t="e">
        <f t="shared" si="4"/>
        <v>#REF!</v>
      </c>
      <c r="M20" s="1"/>
      <c r="N20" s="1" t="e">
        <f t="shared" si="5"/>
        <v>#REF!</v>
      </c>
      <c r="O20" s="1"/>
      <c r="P20" s="1" t="e">
        <f t="shared" si="6"/>
        <v>#REF!</v>
      </c>
      <c r="Q20" s="1" t="e">
        <f t="shared" si="7"/>
        <v>#REF!</v>
      </c>
      <c r="R20" s="1" t="e">
        <f t="shared" si="8"/>
        <v>#REF!</v>
      </c>
      <c r="S20" s="1" t="e">
        <f t="shared" si="9"/>
        <v>#REF!</v>
      </c>
      <c r="T20" s="1">
        <v>15</v>
      </c>
      <c r="U20" s="15">
        <v>0</v>
      </c>
    </row>
    <row r="21" spans="1:21" s="15" customFormat="1" ht="12.75" customHeight="1" x14ac:dyDescent="0.2">
      <c r="A21" s="46" t="e">
        <f t="shared" si="0"/>
        <v>#REF!</v>
      </c>
      <c r="B21" s="14">
        <v>5872</v>
      </c>
      <c r="C21" s="13" t="s">
        <v>72</v>
      </c>
      <c r="D21" s="13" t="e">
        <f>VLOOKUP(B21,#REF!,7,FALSE)</f>
        <v>#REF!</v>
      </c>
      <c r="E21" s="57" t="e">
        <f>VLOOKUP(B21,#REF!,5,FALSE)</f>
        <v>#REF!</v>
      </c>
      <c r="F21" s="58" t="e">
        <f>VLOOKUP(B21,#REF!,7,FALSE)</f>
        <v>#REF!</v>
      </c>
      <c r="G21" s="58" t="e">
        <f>VLOOKUP(B21,#REF!,3,FALSE)</f>
        <v>#REF!</v>
      </c>
      <c r="H21" s="58"/>
      <c r="I21" s="58" t="e">
        <f t="shared" si="1"/>
        <v>#REF!</v>
      </c>
      <c r="J21" s="59" t="e">
        <f t="shared" si="2"/>
        <v>#REF!</v>
      </c>
      <c r="K21" s="58" t="e">
        <f t="shared" si="3"/>
        <v>#REF!</v>
      </c>
      <c r="L21" s="58" t="e">
        <f t="shared" si="4"/>
        <v>#REF!</v>
      </c>
      <c r="M21" s="1"/>
      <c r="N21" s="1" t="e">
        <f t="shared" si="5"/>
        <v>#REF!</v>
      </c>
      <c r="O21" s="1"/>
      <c r="P21" s="1" t="e">
        <f t="shared" si="6"/>
        <v>#REF!</v>
      </c>
      <c r="Q21" s="1" t="e">
        <f t="shared" si="7"/>
        <v>#REF!</v>
      </c>
      <c r="R21" s="1" t="e">
        <f t="shared" si="8"/>
        <v>#REF!</v>
      </c>
      <c r="S21" s="1" t="e">
        <f t="shared" si="9"/>
        <v>#REF!</v>
      </c>
      <c r="T21" s="1">
        <v>16</v>
      </c>
      <c r="U21" s="15">
        <v>0</v>
      </c>
    </row>
    <row r="22" spans="1:21" s="15" customFormat="1" ht="12.75" customHeight="1" x14ac:dyDescent="0.2">
      <c r="A22" s="46" t="e">
        <f t="shared" si="0"/>
        <v>#REF!</v>
      </c>
      <c r="B22" s="14">
        <v>5635</v>
      </c>
      <c r="C22" s="13" t="s">
        <v>98</v>
      </c>
      <c r="D22" s="13" t="e">
        <f>VLOOKUP(B22,#REF!,7,FALSE)</f>
        <v>#REF!</v>
      </c>
      <c r="E22" s="57" t="e">
        <f>VLOOKUP(B22,#REF!,5,FALSE)</f>
        <v>#REF!</v>
      </c>
      <c r="F22" s="58" t="e">
        <f>VLOOKUP(B22,#REF!,7,FALSE)</f>
        <v>#REF!</v>
      </c>
      <c r="G22" s="58" t="e">
        <f>VLOOKUP(B22,#REF!,3,FALSE)</f>
        <v>#REF!</v>
      </c>
      <c r="H22" s="58"/>
      <c r="I22" s="58" t="e">
        <f t="shared" si="1"/>
        <v>#REF!</v>
      </c>
      <c r="J22" s="59" t="e">
        <f t="shared" si="2"/>
        <v>#REF!</v>
      </c>
      <c r="K22" s="58" t="e">
        <f t="shared" si="3"/>
        <v>#REF!</v>
      </c>
      <c r="L22" s="58" t="e">
        <f t="shared" si="4"/>
        <v>#REF!</v>
      </c>
      <c r="M22" s="1"/>
      <c r="N22" s="1" t="e">
        <f t="shared" si="5"/>
        <v>#REF!</v>
      </c>
      <c r="O22" s="1"/>
      <c r="P22" s="1" t="e">
        <f t="shared" si="6"/>
        <v>#REF!</v>
      </c>
      <c r="Q22" s="1" t="e">
        <f t="shared" si="7"/>
        <v>#REF!</v>
      </c>
      <c r="R22" s="1" t="e">
        <f t="shared" si="8"/>
        <v>#REF!</v>
      </c>
      <c r="S22" s="1" t="e">
        <f t="shared" si="9"/>
        <v>#REF!</v>
      </c>
      <c r="T22" s="1">
        <v>17</v>
      </c>
      <c r="U22" s="15">
        <v>0</v>
      </c>
    </row>
    <row r="23" spans="1:21" s="15" customFormat="1" ht="12.75" customHeight="1" x14ac:dyDescent="0.2">
      <c r="A23" s="46" t="e">
        <f t="shared" si="0"/>
        <v>#REF!</v>
      </c>
      <c r="B23" s="14">
        <v>5890</v>
      </c>
      <c r="C23" s="13" t="s">
        <v>101</v>
      </c>
      <c r="D23" s="13" t="e">
        <f>VLOOKUP(B23,#REF!,7,FALSE)</f>
        <v>#REF!</v>
      </c>
      <c r="E23" s="57" t="e">
        <f>VLOOKUP(B23,#REF!,5,FALSE)</f>
        <v>#REF!</v>
      </c>
      <c r="F23" s="58" t="e">
        <f>VLOOKUP(B23,#REF!,7,FALSE)</f>
        <v>#REF!</v>
      </c>
      <c r="G23" s="58" t="e">
        <f>VLOOKUP(B23,#REF!,3,FALSE)</f>
        <v>#REF!</v>
      </c>
      <c r="H23" s="58"/>
      <c r="I23" s="58" t="e">
        <f t="shared" si="1"/>
        <v>#REF!</v>
      </c>
      <c r="J23" s="59" t="e">
        <f t="shared" si="2"/>
        <v>#REF!</v>
      </c>
      <c r="K23" s="58" t="e">
        <f t="shared" si="3"/>
        <v>#REF!</v>
      </c>
      <c r="L23" s="58" t="e">
        <f t="shared" si="4"/>
        <v>#REF!</v>
      </c>
      <c r="M23" s="1"/>
      <c r="N23" s="1" t="e">
        <f t="shared" si="5"/>
        <v>#REF!</v>
      </c>
      <c r="O23" s="1"/>
      <c r="P23" s="1" t="e">
        <f t="shared" si="6"/>
        <v>#REF!</v>
      </c>
      <c r="Q23" s="1" t="e">
        <f t="shared" si="7"/>
        <v>#REF!</v>
      </c>
      <c r="R23" s="1" t="e">
        <f t="shared" si="8"/>
        <v>#REF!</v>
      </c>
      <c r="S23" s="1" t="e">
        <f t="shared" si="9"/>
        <v>#REF!</v>
      </c>
      <c r="T23" s="1">
        <v>18</v>
      </c>
      <c r="U23" s="15">
        <v>0</v>
      </c>
    </row>
    <row r="24" spans="1:21" s="15" customFormat="1" ht="12.75" customHeight="1" x14ac:dyDescent="0.2">
      <c r="A24" s="46" t="e">
        <f t="shared" si="0"/>
        <v>#REF!</v>
      </c>
      <c r="B24" s="14">
        <v>5451</v>
      </c>
      <c r="C24" s="13" t="s">
        <v>73</v>
      </c>
      <c r="D24" s="13" t="e">
        <f>VLOOKUP(B24,#REF!,7,FALSE)</f>
        <v>#REF!</v>
      </c>
      <c r="E24" s="57" t="e">
        <f>VLOOKUP(B24,#REF!,5,FALSE)</f>
        <v>#REF!</v>
      </c>
      <c r="F24" s="58" t="e">
        <f>VLOOKUP(B24,#REF!,7,FALSE)</f>
        <v>#REF!</v>
      </c>
      <c r="G24" s="58" t="e">
        <f>VLOOKUP(B24,#REF!,3,FALSE)</f>
        <v>#REF!</v>
      </c>
      <c r="H24" s="58"/>
      <c r="I24" s="58" t="e">
        <f t="shared" si="1"/>
        <v>#REF!</v>
      </c>
      <c r="J24" s="59" t="e">
        <f t="shared" si="2"/>
        <v>#REF!</v>
      </c>
      <c r="K24" s="58" t="e">
        <f t="shared" si="3"/>
        <v>#REF!</v>
      </c>
      <c r="L24" s="58" t="e">
        <f t="shared" si="4"/>
        <v>#REF!</v>
      </c>
      <c r="M24" s="1"/>
      <c r="N24" s="1" t="e">
        <f t="shared" si="5"/>
        <v>#REF!</v>
      </c>
      <c r="O24" s="1"/>
      <c r="P24" s="1" t="e">
        <f t="shared" si="6"/>
        <v>#REF!</v>
      </c>
      <c r="Q24" s="1" t="e">
        <f t="shared" si="7"/>
        <v>#REF!</v>
      </c>
      <c r="R24" s="1" t="e">
        <f t="shared" si="8"/>
        <v>#REF!</v>
      </c>
      <c r="S24" s="1" t="e">
        <f t="shared" si="9"/>
        <v>#REF!</v>
      </c>
      <c r="T24" s="1">
        <v>19</v>
      </c>
      <c r="U24" s="15">
        <v>0</v>
      </c>
    </row>
    <row r="25" spans="1:21" s="15" customFormat="1" ht="12.75" customHeight="1" x14ac:dyDescent="0.2">
      <c r="A25" s="46" t="e">
        <f t="shared" si="0"/>
        <v>#REF!</v>
      </c>
      <c r="B25" s="14">
        <v>5721</v>
      </c>
      <c r="C25" s="13" t="s">
        <v>99</v>
      </c>
      <c r="D25" s="13" t="e">
        <f>VLOOKUP(B25,#REF!,7,FALSE)</f>
        <v>#REF!</v>
      </c>
      <c r="E25" s="57" t="e">
        <f>VLOOKUP(B25,#REF!,5,FALSE)</f>
        <v>#REF!</v>
      </c>
      <c r="F25" s="58" t="e">
        <f>VLOOKUP(B25,#REF!,7,FALSE)</f>
        <v>#REF!</v>
      </c>
      <c r="G25" s="58" t="e">
        <f>VLOOKUP(B25,#REF!,3,FALSE)</f>
        <v>#REF!</v>
      </c>
      <c r="H25" s="58"/>
      <c r="I25" s="58" t="e">
        <f t="shared" si="1"/>
        <v>#REF!</v>
      </c>
      <c r="J25" s="59" t="e">
        <f t="shared" si="2"/>
        <v>#REF!</v>
      </c>
      <c r="K25" s="58" t="e">
        <f t="shared" si="3"/>
        <v>#REF!</v>
      </c>
      <c r="L25" s="58" t="e">
        <f t="shared" si="4"/>
        <v>#REF!</v>
      </c>
      <c r="M25" s="1"/>
      <c r="N25" s="1" t="e">
        <f t="shared" si="5"/>
        <v>#REF!</v>
      </c>
      <c r="O25" s="1"/>
      <c r="P25" s="1" t="e">
        <f t="shared" si="6"/>
        <v>#REF!</v>
      </c>
      <c r="Q25" s="1" t="e">
        <f t="shared" si="7"/>
        <v>#REF!</v>
      </c>
      <c r="R25" s="1" t="e">
        <f t="shared" si="8"/>
        <v>#REF!</v>
      </c>
      <c r="S25" s="1" t="e">
        <f t="shared" si="9"/>
        <v>#REF!</v>
      </c>
      <c r="T25" s="1">
        <v>20</v>
      </c>
      <c r="U25" s="15">
        <v>0</v>
      </c>
    </row>
    <row r="26" spans="1:21" s="15" customFormat="1" ht="12.75" customHeight="1" x14ac:dyDescent="0.2">
      <c r="A26" s="46" t="e">
        <f t="shared" si="0"/>
        <v>#REF!</v>
      </c>
      <c r="B26" s="14">
        <v>5586</v>
      </c>
      <c r="C26" s="13" t="s">
        <v>19</v>
      </c>
      <c r="D26" s="13" t="e">
        <f>VLOOKUP(B26,#REF!,7,FALSE)</f>
        <v>#REF!</v>
      </c>
      <c r="E26" s="57" t="e">
        <f>VLOOKUP(B26,#REF!,5,FALSE)</f>
        <v>#REF!</v>
      </c>
      <c r="F26" s="58" t="e">
        <f>VLOOKUP(B26,#REF!,7,FALSE)</f>
        <v>#REF!</v>
      </c>
      <c r="G26" s="58" t="e">
        <f>VLOOKUP(B26,#REF!,3,FALSE)</f>
        <v>#REF!</v>
      </c>
      <c r="H26" s="58"/>
      <c r="I26" s="58" t="e">
        <f t="shared" si="1"/>
        <v>#REF!</v>
      </c>
      <c r="J26" s="59" t="e">
        <f t="shared" si="2"/>
        <v>#REF!</v>
      </c>
      <c r="K26" s="58" t="e">
        <f t="shared" si="3"/>
        <v>#REF!</v>
      </c>
      <c r="L26" s="58" t="e">
        <f t="shared" si="4"/>
        <v>#REF!</v>
      </c>
      <c r="M26" s="1"/>
      <c r="N26" s="1" t="e">
        <f t="shared" si="5"/>
        <v>#REF!</v>
      </c>
      <c r="O26" s="1"/>
      <c r="P26" s="1" t="e">
        <f t="shared" si="6"/>
        <v>#REF!</v>
      </c>
      <c r="Q26" s="1" t="e">
        <f t="shared" si="7"/>
        <v>#REF!</v>
      </c>
      <c r="R26" s="1" t="e">
        <f t="shared" si="8"/>
        <v>#REF!</v>
      </c>
      <c r="S26" s="1" t="e">
        <f t="shared" si="9"/>
        <v>#REF!</v>
      </c>
      <c r="T26" s="1">
        <v>21</v>
      </c>
      <c r="U26" s="15">
        <v>0</v>
      </c>
    </row>
    <row r="27" spans="1:21" s="15" customFormat="1" ht="12.75" customHeight="1" x14ac:dyDescent="0.2">
      <c r="A27" s="46" t="e">
        <f t="shared" si="0"/>
        <v>#REF!</v>
      </c>
      <c r="B27" s="14">
        <v>5884</v>
      </c>
      <c r="C27" s="13" t="s">
        <v>57</v>
      </c>
      <c r="D27" s="13" t="e">
        <f>VLOOKUP(B27,#REF!,7,FALSE)</f>
        <v>#REF!</v>
      </c>
      <c r="E27" s="57" t="e">
        <f>VLOOKUP(B27,#REF!,5,FALSE)</f>
        <v>#REF!</v>
      </c>
      <c r="F27" s="58" t="e">
        <f>VLOOKUP(B27,#REF!,7,FALSE)</f>
        <v>#REF!</v>
      </c>
      <c r="G27" s="58" t="e">
        <f>VLOOKUP(B27,#REF!,3,FALSE)</f>
        <v>#REF!</v>
      </c>
      <c r="H27" s="58"/>
      <c r="I27" s="58" t="e">
        <f t="shared" si="1"/>
        <v>#REF!</v>
      </c>
      <c r="J27" s="59" t="e">
        <f t="shared" si="2"/>
        <v>#REF!</v>
      </c>
      <c r="K27" s="58" t="e">
        <f t="shared" si="3"/>
        <v>#REF!</v>
      </c>
      <c r="L27" s="58" t="e">
        <f t="shared" si="4"/>
        <v>#REF!</v>
      </c>
      <c r="M27" s="1"/>
      <c r="N27" s="1" t="e">
        <f t="shared" si="5"/>
        <v>#REF!</v>
      </c>
      <c r="O27" s="1"/>
      <c r="P27" s="1" t="e">
        <f t="shared" si="6"/>
        <v>#REF!</v>
      </c>
      <c r="Q27" s="1" t="e">
        <f t="shared" si="7"/>
        <v>#REF!</v>
      </c>
      <c r="R27" s="1" t="e">
        <f t="shared" si="8"/>
        <v>#REF!</v>
      </c>
      <c r="S27" s="1" t="e">
        <f t="shared" si="9"/>
        <v>#REF!</v>
      </c>
      <c r="T27" s="1">
        <v>22</v>
      </c>
      <c r="U27" s="15">
        <v>0</v>
      </c>
    </row>
    <row r="28" spans="1:21" s="15" customFormat="1" ht="12.75" customHeight="1" x14ac:dyDescent="0.2">
      <c r="A28" s="46" t="e">
        <f t="shared" si="0"/>
        <v>#REF!</v>
      </c>
      <c r="B28" s="14">
        <v>5642</v>
      </c>
      <c r="C28" s="13" t="s">
        <v>13</v>
      </c>
      <c r="D28" s="13" t="e">
        <f>VLOOKUP(B28,#REF!,7,FALSE)</f>
        <v>#REF!</v>
      </c>
      <c r="E28" s="57" t="e">
        <f>VLOOKUP(B28,#REF!,5,FALSE)</f>
        <v>#REF!</v>
      </c>
      <c r="F28" s="58" t="e">
        <f>VLOOKUP(B28,#REF!,7,FALSE)</f>
        <v>#REF!</v>
      </c>
      <c r="G28" s="58" t="e">
        <f>VLOOKUP(B28,#REF!,3,FALSE)</f>
        <v>#REF!</v>
      </c>
      <c r="H28" s="58"/>
      <c r="I28" s="58" t="e">
        <f t="shared" si="1"/>
        <v>#REF!</v>
      </c>
      <c r="J28" s="59" t="e">
        <f t="shared" si="2"/>
        <v>#REF!</v>
      </c>
      <c r="K28" s="58" t="e">
        <f t="shared" si="3"/>
        <v>#REF!</v>
      </c>
      <c r="L28" s="58" t="e">
        <f t="shared" si="4"/>
        <v>#REF!</v>
      </c>
      <c r="M28" s="1"/>
      <c r="N28" s="1" t="e">
        <f t="shared" si="5"/>
        <v>#REF!</v>
      </c>
      <c r="O28" s="1"/>
      <c r="P28" s="1" t="e">
        <f t="shared" si="6"/>
        <v>#REF!</v>
      </c>
      <c r="Q28" s="1" t="e">
        <f t="shared" si="7"/>
        <v>#REF!</v>
      </c>
      <c r="R28" s="1" t="e">
        <f t="shared" si="8"/>
        <v>#REF!</v>
      </c>
      <c r="S28" s="1" t="e">
        <f t="shared" si="9"/>
        <v>#REF!</v>
      </c>
      <c r="T28" s="1">
        <v>23</v>
      </c>
      <c r="U28" s="15">
        <v>0</v>
      </c>
    </row>
    <row r="29" spans="1:21" s="15" customFormat="1" ht="12.75" customHeight="1" x14ac:dyDescent="0.2">
      <c r="A29" s="46" t="e">
        <f t="shared" si="0"/>
        <v>#REF!</v>
      </c>
      <c r="B29" s="14">
        <v>5591</v>
      </c>
      <c r="C29" s="13" t="s">
        <v>102</v>
      </c>
      <c r="D29" s="13" t="e">
        <f>VLOOKUP(B29,#REF!,7,FALSE)</f>
        <v>#REF!</v>
      </c>
      <c r="E29" s="57" t="e">
        <f>VLOOKUP(B29,#REF!,5,FALSE)</f>
        <v>#REF!</v>
      </c>
      <c r="F29" s="58" t="e">
        <f>VLOOKUP(B29,#REF!,7,FALSE)</f>
        <v>#REF!</v>
      </c>
      <c r="G29" s="58" t="e">
        <f>VLOOKUP(B29,#REF!,3,FALSE)</f>
        <v>#REF!</v>
      </c>
      <c r="H29" s="58"/>
      <c r="I29" s="58" t="e">
        <f t="shared" si="1"/>
        <v>#REF!</v>
      </c>
      <c r="J29" s="59" t="e">
        <f t="shared" si="2"/>
        <v>#REF!</v>
      </c>
      <c r="K29" s="58" t="e">
        <f t="shared" si="3"/>
        <v>#REF!</v>
      </c>
      <c r="L29" s="58" t="e">
        <f t="shared" si="4"/>
        <v>#REF!</v>
      </c>
      <c r="M29" s="1"/>
      <c r="N29" s="1" t="e">
        <f t="shared" si="5"/>
        <v>#REF!</v>
      </c>
      <c r="O29" s="1"/>
      <c r="P29" s="1" t="e">
        <f t="shared" si="6"/>
        <v>#REF!</v>
      </c>
      <c r="Q29" s="1" t="e">
        <f t="shared" si="7"/>
        <v>#REF!</v>
      </c>
      <c r="R29" s="1" t="e">
        <f t="shared" si="8"/>
        <v>#REF!</v>
      </c>
      <c r="S29" s="1" t="e">
        <f t="shared" si="9"/>
        <v>#REF!</v>
      </c>
      <c r="T29" s="1">
        <v>24</v>
      </c>
      <c r="U29" s="15">
        <v>0</v>
      </c>
    </row>
    <row r="30" spans="1:21" s="15" customFormat="1" ht="12.75" customHeight="1" x14ac:dyDescent="0.2">
      <c r="A30" s="46" t="e">
        <f t="shared" si="0"/>
        <v>#REF!</v>
      </c>
      <c r="B30" s="14">
        <v>5590</v>
      </c>
      <c r="C30" s="13" t="s">
        <v>100</v>
      </c>
      <c r="D30" s="13" t="e">
        <f>VLOOKUP(B30,#REF!,7,FALSE)</f>
        <v>#REF!</v>
      </c>
      <c r="E30" s="57" t="e">
        <f>VLOOKUP(B30,#REF!,5,FALSE)</f>
        <v>#REF!</v>
      </c>
      <c r="F30" s="58" t="e">
        <f>VLOOKUP(B30,#REF!,7,FALSE)</f>
        <v>#REF!</v>
      </c>
      <c r="G30" s="58" t="e">
        <f>VLOOKUP(B30,#REF!,3,FALSE)</f>
        <v>#REF!</v>
      </c>
      <c r="H30" s="58"/>
      <c r="I30" s="58" t="e">
        <f t="shared" si="1"/>
        <v>#REF!</v>
      </c>
      <c r="J30" s="59" t="e">
        <f t="shared" si="2"/>
        <v>#REF!</v>
      </c>
      <c r="K30" s="58" t="e">
        <f t="shared" si="3"/>
        <v>#REF!</v>
      </c>
      <c r="L30" s="58" t="e">
        <f t="shared" si="4"/>
        <v>#REF!</v>
      </c>
      <c r="M30" s="1"/>
      <c r="N30" s="1" t="e">
        <f t="shared" si="5"/>
        <v>#REF!</v>
      </c>
      <c r="O30" s="1"/>
      <c r="P30" s="1" t="e">
        <f t="shared" si="6"/>
        <v>#REF!</v>
      </c>
      <c r="Q30" s="1" t="e">
        <f t="shared" si="7"/>
        <v>#REF!</v>
      </c>
      <c r="R30" s="1" t="e">
        <f t="shared" si="8"/>
        <v>#REF!</v>
      </c>
      <c r="S30" s="1" t="e">
        <f t="shared" si="9"/>
        <v>#REF!</v>
      </c>
      <c r="T30" s="1">
        <v>25</v>
      </c>
      <c r="U30" s="15">
        <v>0</v>
      </c>
    </row>
    <row r="31" spans="1:21" s="15" customFormat="1" ht="12.75" customHeight="1" x14ac:dyDescent="0.2">
      <c r="A31" s="46" t="e">
        <f t="shared" si="0"/>
        <v>#REF!</v>
      </c>
      <c r="B31" s="14">
        <v>5584</v>
      </c>
      <c r="C31" s="13" t="s">
        <v>92</v>
      </c>
      <c r="D31" s="13" t="e">
        <f>VLOOKUP(B31,#REF!,7,FALSE)</f>
        <v>#REF!</v>
      </c>
      <c r="E31" s="57" t="e">
        <f>VLOOKUP(B31,#REF!,5,FALSE)</f>
        <v>#REF!</v>
      </c>
      <c r="F31" s="58" t="e">
        <f>VLOOKUP(B31,#REF!,7,FALSE)</f>
        <v>#REF!</v>
      </c>
      <c r="G31" s="58" t="e">
        <f>VLOOKUP(B31,#REF!,3,FALSE)</f>
        <v>#REF!</v>
      </c>
      <c r="H31" s="58"/>
      <c r="I31" s="58" t="e">
        <f t="shared" si="1"/>
        <v>#REF!</v>
      </c>
      <c r="J31" s="59" t="e">
        <f t="shared" si="2"/>
        <v>#REF!</v>
      </c>
      <c r="K31" s="58" t="e">
        <f t="shared" si="3"/>
        <v>#REF!</v>
      </c>
      <c r="L31" s="58" t="e">
        <f t="shared" si="4"/>
        <v>#REF!</v>
      </c>
      <c r="M31" s="1"/>
      <c r="N31" s="1" t="e">
        <f t="shared" si="5"/>
        <v>#REF!</v>
      </c>
      <c r="O31" s="1"/>
      <c r="P31" s="1" t="e">
        <f t="shared" si="6"/>
        <v>#REF!</v>
      </c>
      <c r="Q31" s="1" t="e">
        <f t="shared" si="7"/>
        <v>#REF!</v>
      </c>
      <c r="R31" s="1" t="e">
        <f t="shared" si="8"/>
        <v>#REF!</v>
      </c>
      <c r="S31" s="1" t="e">
        <f t="shared" si="9"/>
        <v>#REF!</v>
      </c>
      <c r="T31" s="1">
        <v>26</v>
      </c>
      <c r="U31" s="15">
        <v>0</v>
      </c>
    </row>
    <row r="32" spans="1:21" s="15" customFormat="1" ht="12.75" customHeight="1" x14ac:dyDescent="0.2">
      <c r="A32" s="46" t="e">
        <f t="shared" si="0"/>
        <v>#REF!</v>
      </c>
      <c r="B32" s="14">
        <v>5724</v>
      </c>
      <c r="C32" s="13" t="s">
        <v>14</v>
      </c>
      <c r="D32" s="13" t="e">
        <f>VLOOKUP(B32,#REF!,7,FALSE)</f>
        <v>#REF!</v>
      </c>
      <c r="E32" s="57" t="e">
        <f>VLOOKUP(B32,#REF!,5,FALSE)</f>
        <v>#REF!</v>
      </c>
      <c r="F32" s="58" t="e">
        <f>VLOOKUP(B32,#REF!,7,FALSE)</f>
        <v>#REF!</v>
      </c>
      <c r="G32" s="58" t="e">
        <f>VLOOKUP(B32,#REF!,3,FALSE)</f>
        <v>#REF!</v>
      </c>
      <c r="H32" s="58"/>
      <c r="I32" s="58" t="e">
        <f t="shared" si="1"/>
        <v>#REF!</v>
      </c>
      <c r="J32" s="59" t="e">
        <f t="shared" si="2"/>
        <v>#REF!</v>
      </c>
      <c r="K32" s="58" t="e">
        <f t="shared" si="3"/>
        <v>#REF!</v>
      </c>
      <c r="L32" s="58" t="e">
        <f t="shared" si="4"/>
        <v>#REF!</v>
      </c>
      <c r="M32" s="1"/>
      <c r="N32" s="1" t="e">
        <f t="shared" si="5"/>
        <v>#REF!</v>
      </c>
      <c r="O32" s="1"/>
      <c r="P32" s="1" t="e">
        <f t="shared" si="6"/>
        <v>#REF!</v>
      </c>
      <c r="Q32" s="1" t="e">
        <f t="shared" si="7"/>
        <v>#REF!</v>
      </c>
      <c r="R32" s="1" t="e">
        <f t="shared" si="8"/>
        <v>#REF!</v>
      </c>
      <c r="S32" s="1" t="e">
        <f t="shared" si="9"/>
        <v>#REF!</v>
      </c>
      <c r="T32" s="1">
        <v>27</v>
      </c>
      <c r="U32" s="15">
        <v>0</v>
      </c>
    </row>
    <row r="33" spans="1:21" s="15" customFormat="1" ht="12.75" customHeight="1" x14ac:dyDescent="0.2">
      <c r="A33" s="46" t="e">
        <f t="shared" si="0"/>
        <v>#REF!</v>
      </c>
      <c r="B33" s="14">
        <v>5624</v>
      </c>
      <c r="C33" s="13" t="s">
        <v>93</v>
      </c>
      <c r="D33" s="13" t="e">
        <f>VLOOKUP(B33,#REF!,7,FALSE)</f>
        <v>#REF!</v>
      </c>
      <c r="E33" s="57" t="e">
        <f>VLOOKUP(B33,#REF!,5,FALSE)</f>
        <v>#REF!</v>
      </c>
      <c r="F33" s="58" t="e">
        <f>VLOOKUP(B33,#REF!,7,FALSE)</f>
        <v>#REF!</v>
      </c>
      <c r="G33" s="58" t="e">
        <f>VLOOKUP(B33,#REF!,3,FALSE)</f>
        <v>#REF!</v>
      </c>
      <c r="H33" s="58"/>
      <c r="I33" s="58" t="e">
        <f t="shared" si="1"/>
        <v>#REF!</v>
      </c>
      <c r="J33" s="59" t="e">
        <f t="shared" si="2"/>
        <v>#REF!</v>
      </c>
      <c r="K33" s="58" t="e">
        <f t="shared" si="3"/>
        <v>#REF!</v>
      </c>
      <c r="L33" s="58" t="e">
        <f t="shared" si="4"/>
        <v>#REF!</v>
      </c>
      <c r="M33" s="1"/>
      <c r="N33" s="1" t="e">
        <f t="shared" si="5"/>
        <v>#REF!</v>
      </c>
      <c r="O33" s="1"/>
      <c r="P33" s="1" t="e">
        <f t="shared" si="6"/>
        <v>#REF!</v>
      </c>
      <c r="Q33" s="1" t="e">
        <f t="shared" si="7"/>
        <v>#REF!</v>
      </c>
      <c r="R33" s="1" t="e">
        <f t="shared" si="8"/>
        <v>#REF!</v>
      </c>
      <c r="S33" s="1" t="e">
        <f t="shared" si="9"/>
        <v>#REF!</v>
      </c>
      <c r="T33" s="1">
        <v>28</v>
      </c>
      <c r="U33" s="15">
        <v>0</v>
      </c>
    </row>
    <row r="34" spans="1:21" s="15" customFormat="1" ht="12.75" customHeight="1" x14ac:dyDescent="0.2">
      <c r="A34" s="46" t="e">
        <f t="shared" si="0"/>
        <v>#REF!</v>
      </c>
      <c r="B34" s="14">
        <v>5889</v>
      </c>
      <c r="C34" s="13" t="s">
        <v>96</v>
      </c>
      <c r="D34" s="13" t="e">
        <f>VLOOKUP(B34,#REF!,7,FALSE)</f>
        <v>#REF!</v>
      </c>
      <c r="E34" s="57" t="e">
        <f>VLOOKUP(B34,#REF!,5,FALSE)</f>
        <v>#REF!</v>
      </c>
      <c r="F34" s="58" t="e">
        <f>VLOOKUP(B34,#REF!,7,FALSE)</f>
        <v>#REF!</v>
      </c>
      <c r="G34" s="58" t="e">
        <f>VLOOKUP(B34,#REF!,3,FALSE)</f>
        <v>#REF!</v>
      </c>
      <c r="H34" s="58"/>
      <c r="I34" s="58" t="e">
        <f t="shared" si="1"/>
        <v>#REF!</v>
      </c>
      <c r="J34" s="59" t="e">
        <f t="shared" si="2"/>
        <v>#REF!</v>
      </c>
      <c r="K34" s="58" t="e">
        <f t="shared" si="3"/>
        <v>#REF!</v>
      </c>
      <c r="L34" s="58" t="e">
        <f t="shared" si="4"/>
        <v>#REF!</v>
      </c>
      <c r="M34" s="1"/>
      <c r="N34" s="1" t="e">
        <f t="shared" si="5"/>
        <v>#REF!</v>
      </c>
      <c r="O34" s="1"/>
      <c r="P34" s="1" t="e">
        <f t="shared" si="6"/>
        <v>#REF!</v>
      </c>
      <c r="Q34" s="1" t="e">
        <f t="shared" si="7"/>
        <v>#REF!</v>
      </c>
      <c r="R34" s="1" t="e">
        <f t="shared" si="8"/>
        <v>#REF!</v>
      </c>
      <c r="S34" s="1" t="e">
        <f t="shared" si="9"/>
        <v>#REF!</v>
      </c>
      <c r="T34" s="1">
        <v>29</v>
      </c>
      <c r="U34" s="15">
        <v>0</v>
      </c>
    </row>
    <row r="35" spans="1:21" s="15" customFormat="1" ht="12.75" customHeight="1" x14ac:dyDescent="0.2">
      <c r="A35" s="46" t="e">
        <f t="shared" si="0"/>
        <v>#REF!</v>
      </c>
      <c r="B35" s="14">
        <v>5805</v>
      </c>
      <c r="C35" s="13" t="s">
        <v>79</v>
      </c>
      <c r="D35" s="13" t="e">
        <f>VLOOKUP(B35,#REF!,7,FALSE)</f>
        <v>#REF!</v>
      </c>
      <c r="E35" s="57" t="e">
        <f>VLOOKUP(B35,#REF!,5,FALSE)</f>
        <v>#REF!</v>
      </c>
      <c r="F35" s="58" t="e">
        <f>VLOOKUP(B35,#REF!,7,FALSE)</f>
        <v>#REF!</v>
      </c>
      <c r="G35" s="58" t="e">
        <f>VLOOKUP(B35,#REF!,3,FALSE)</f>
        <v>#REF!</v>
      </c>
      <c r="H35" s="58"/>
      <c r="I35" s="58" t="e">
        <f t="shared" si="1"/>
        <v>#REF!</v>
      </c>
      <c r="J35" s="59" t="e">
        <f t="shared" si="2"/>
        <v>#REF!</v>
      </c>
      <c r="K35" s="58" t="e">
        <f t="shared" si="3"/>
        <v>#REF!</v>
      </c>
      <c r="L35" s="58" t="e">
        <f t="shared" si="4"/>
        <v>#REF!</v>
      </c>
      <c r="M35" s="1"/>
      <c r="N35" s="1" t="e">
        <f t="shared" si="5"/>
        <v>#REF!</v>
      </c>
      <c r="O35" s="1"/>
      <c r="P35" s="1" t="e">
        <f t="shared" si="6"/>
        <v>#REF!</v>
      </c>
      <c r="Q35" s="1" t="e">
        <f t="shared" si="7"/>
        <v>#REF!</v>
      </c>
      <c r="R35" s="1" t="e">
        <f t="shared" si="8"/>
        <v>#REF!</v>
      </c>
      <c r="S35" s="1" t="e">
        <f t="shared" si="9"/>
        <v>#REF!</v>
      </c>
      <c r="T35" s="1">
        <v>30</v>
      </c>
      <c r="U35" s="15">
        <v>0</v>
      </c>
    </row>
    <row r="36" spans="1:21" s="15" customFormat="1" ht="12.75" customHeight="1" x14ac:dyDescent="0.2">
      <c r="A36" s="46" t="e">
        <f t="shared" si="0"/>
        <v>#REF!</v>
      </c>
      <c r="B36" s="14">
        <v>5841</v>
      </c>
      <c r="C36" s="13" t="s">
        <v>61</v>
      </c>
      <c r="D36" s="13" t="e">
        <f>VLOOKUP(B36,#REF!,7,FALSE)</f>
        <v>#REF!</v>
      </c>
      <c r="E36" s="57" t="e">
        <f>VLOOKUP(B36,#REF!,5,FALSE)</f>
        <v>#REF!</v>
      </c>
      <c r="F36" s="58" t="e">
        <f>VLOOKUP(B36,#REF!,7,FALSE)</f>
        <v>#REF!</v>
      </c>
      <c r="G36" s="58" t="e">
        <f>VLOOKUP(B36,#REF!,3,FALSE)</f>
        <v>#REF!</v>
      </c>
      <c r="H36" s="58"/>
      <c r="I36" s="58" t="e">
        <f t="shared" si="1"/>
        <v>#REF!</v>
      </c>
      <c r="J36" s="59" t="e">
        <f t="shared" si="2"/>
        <v>#REF!</v>
      </c>
      <c r="K36" s="58" t="e">
        <f t="shared" si="3"/>
        <v>#REF!</v>
      </c>
      <c r="L36" s="58" t="e">
        <f t="shared" si="4"/>
        <v>#REF!</v>
      </c>
      <c r="M36" s="1"/>
      <c r="N36" s="1" t="e">
        <f t="shared" si="5"/>
        <v>#REF!</v>
      </c>
      <c r="O36" s="1"/>
      <c r="P36" s="1" t="e">
        <f t="shared" si="6"/>
        <v>#REF!</v>
      </c>
      <c r="Q36" s="1" t="e">
        <f t="shared" si="7"/>
        <v>#REF!</v>
      </c>
      <c r="R36" s="1" t="e">
        <f t="shared" si="8"/>
        <v>#REF!</v>
      </c>
      <c r="S36" s="1" t="e">
        <f t="shared" si="9"/>
        <v>#REF!</v>
      </c>
      <c r="T36" s="1">
        <v>31</v>
      </c>
      <c r="U36" s="15">
        <v>0</v>
      </c>
    </row>
    <row r="37" spans="1:21" s="15" customFormat="1" ht="12.75" customHeight="1" x14ac:dyDescent="0.2">
      <c r="A37" s="46" t="e">
        <f t="shared" si="0"/>
        <v>#REF!</v>
      </c>
      <c r="B37" s="14">
        <v>5816</v>
      </c>
      <c r="C37" s="13" t="s">
        <v>38</v>
      </c>
      <c r="D37" s="13" t="e">
        <f>VLOOKUP(B37,#REF!,7,FALSE)</f>
        <v>#REF!</v>
      </c>
      <c r="E37" s="57" t="e">
        <f>VLOOKUP(B37,#REF!,5,FALSE)</f>
        <v>#REF!</v>
      </c>
      <c r="F37" s="58" t="e">
        <f>VLOOKUP(B37,#REF!,7,FALSE)</f>
        <v>#REF!</v>
      </c>
      <c r="G37" s="58" t="e">
        <f>VLOOKUP(B37,#REF!,3,FALSE)</f>
        <v>#REF!</v>
      </c>
      <c r="H37" s="58"/>
      <c r="I37" s="58" t="e">
        <f t="shared" si="1"/>
        <v>#REF!</v>
      </c>
      <c r="J37" s="59" t="e">
        <f t="shared" si="2"/>
        <v>#REF!</v>
      </c>
      <c r="K37" s="58" t="e">
        <f t="shared" si="3"/>
        <v>#REF!</v>
      </c>
      <c r="L37" s="58" t="e">
        <f t="shared" si="4"/>
        <v>#REF!</v>
      </c>
      <c r="M37" s="1"/>
      <c r="N37" s="1" t="e">
        <f t="shared" si="5"/>
        <v>#REF!</v>
      </c>
      <c r="O37" s="1"/>
      <c r="P37" s="1" t="e">
        <f t="shared" si="6"/>
        <v>#REF!</v>
      </c>
      <c r="Q37" s="1" t="e">
        <f t="shared" si="7"/>
        <v>#REF!</v>
      </c>
      <c r="R37" s="1" t="e">
        <f t="shared" si="8"/>
        <v>#REF!</v>
      </c>
      <c r="S37" s="1" t="e">
        <f t="shared" si="9"/>
        <v>#REF!</v>
      </c>
      <c r="T37" s="1">
        <v>32</v>
      </c>
      <c r="U37" s="15">
        <v>0</v>
      </c>
    </row>
    <row r="38" spans="1:21" s="15" customFormat="1" ht="12.75" customHeight="1" x14ac:dyDescent="0.2">
      <c r="A38" s="46" t="e">
        <f t="shared" si="0"/>
        <v>#REF!</v>
      </c>
      <c r="B38" s="14">
        <v>5648</v>
      </c>
      <c r="C38" s="13" t="s">
        <v>74</v>
      </c>
      <c r="D38" s="13" t="e">
        <f>VLOOKUP(B38,#REF!,7,FALSE)</f>
        <v>#REF!</v>
      </c>
      <c r="E38" s="57" t="e">
        <f>VLOOKUP(B38,#REF!,5,FALSE)</f>
        <v>#REF!</v>
      </c>
      <c r="F38" s="58" t="e">
        <f>VLOOKUP(B38,#REF!,7,FALSE)</f>
        <v>#REF!</v>
      </c>
      <c r="G38" s="58" t="e">
        <f>VLOOKUP(B38,#REF!,3,FALSE)</f>
        <v>#REF!</v>
      </c>
      <c r="H38" s="58"/>
      <c r="I38" s="58" t="e">
        <f t="shared" ref="I38:I69" si="10">F38+G38+H38</f>
        <v>#REF!</v>
      </c>
      <c r="J38" s="59" t="e">
        <f t="shared" ref="J38:J69" si="11">ROUND((I38)/E38*100,5)</f>
        <v>#REF!</v>
      </c>
      <c r="K38" s="58" t="e">
        <f t="shared" ref="K38:K69" si="12">ROUND(E38*Référence/100,0)</f>
        <v>#REF!</v>
      </c>
      <c r="L38" s="58" t="e">
        <f t="shared" ref="L38:L69" si="13">K38-F38-G38</f>
        <v>#REF!</v>
      </c>
      <c r="M38" s="1"/>
      <c r="N38" s="1" t="e">
        <f t="shared" ref="N38:N69" si="14">IF(J38="","Vide",IF(J38&lt;Minimum,"En dessous",IF(J38&lt;Maximum,"Moyenne","En dessus")))</f>
        <v>#REF!</v>
      </c>
      <c r="O38" s="1"/>
      <c r="P38" s="1" t="e">
        <f t="shared" ref="P38:P68" si="15">IF(N38="En dessus",1,0)</f>
        <v>#REF!</v>
      </c>
      <c r="Q38" s="1" t="e">
        <f t="shared" ref="Q38:Q68" si="16">IF(N38="Moyenne",1,0)</f>
        <v>#REF!</v>
      </c>
      <c r="R38" s="1" t="e">
        <f t="shared" ref="R38:R68" si="17">IF(N38="En dessous",1,0)</f>
        <v>#REF!</v>
      </c>
      <c r="S38" s="1" t="e">
        <f t="shared" ref="S38:S68" si="18">IF(N38="Vide",1,0)</f>
        <v>#REF!</v>
      </c>
      <c r="T38" s="1">
        <v>33</v>
      </c>
      <c r="U38" s="15">
        <v>0</v>
      </c>
    </row>
    <row r="39" spans="1:21" s="15" customFormat="1" ht="12.75" customHeight="1" x14ac:dyDescent="0.2">
      <c r="A39" s="46" t="e">
        <f t="shared" si="0"/>
        <v>#REF!</v>
      </c>
      <c r="B39" s="14">
        <v>5713</v>
      </c>
      <c r="C39" s="13" t="s">
        <v>34</v>
      </c>
      <c r="D39" s="13" t="e">
        <f>VLOOKUP(B39,#REF!,7,FALSE)</f>
        <v>#REF!</v>
      </c>
      <c r="E39" s="57" t="e">
        <f>VLOOKUP(B39,#REF!,5,FALSE)</f>
        <v>#REF!</v>
      </c>
      <c r="F39" s="58" t="e">
        <f>VLOOKUP(B39,#REF!,7,FALSE)</f>
        <v>#REF!</v>
      </c>
      <c r="G39" s="58" t="e">
        <f>VLOOKUP(B39,#REF!,3,FALSE)</f>
        <v>#REF!</v>
      </c>
      <c r="H39" s="58"/>
      <c r="I39" s="58" t="e">
        <f t="shared" si="10"/>
        <v>#REF!</v>
      </c>
      <c r="J39" s="59" t="e">
        <f t="shared" si="11"/>
        <v>#REF!</v>
      </c>
      <c r="K39" s="58" t="e">
        <f t="shared" si="12"/>
        <v>#REF!</v>
      </c>
      <c r="L39" s="58" t="e">
        <f t="shared" si="13"/>
        <v>#REF!</v>
      </c>
      <c r="M39" s="1"/>
      <c r="N39" s="1" t="e">
        <f t="shared" si="14"/>
        <v>#REF!</v>
      </c>
      <c r="O39" s="1"/>
      <c r="P39" s="1" t="e">
        <f t="shared" si="15"/>
        <v>#REF!</v>
      </c>
      <c r="Q39" s="1" t="e">
        <f t="shared" si="16"/>
        <v>#REF!</v>
      </c>
      <c r="R39" s="1" t="e">
        <f t="shared" si="17"/>
        <v>#REF!</v>
      </c>
      <c r="S39" s="1" t="e">
        <f t="shared" si="18"/>
        <v>#REF!</v>
      </c>
      <c r="T39" s="1">
        <v>34</v>
      </c>
      <c r="U39" s="15">
        <v>0</v>
      </c>
    </row>
    <row r="40" spans="1:21" s="15" customFormat="1" ht="12.75" customHeight="1" x14ac:dyDescent="0.2">
      <c r="A40" s="46" t="e">
        <f t="shared" si="0"/>
        <v>#REF!</v>
      </c>
      <c r="B40" s="14">
        <v>5561</v>
      </c>
      <c r="C40" s="13" t="s">
        <v>55</v>
      </c>
      <c r="D40" s="13" t="e">
        <f>VLOOKUP(B40,#REF!,7,FALSE)</f>
        <v>#REF!</v>
      </c>
      <c r="E40" s="57" t="e">
        <f>VLOOKUP(B40,#REF!,5,FALSE)</f>
        <v>#REF!</v>
      </c>
      <c r="F40" s="58" t="e">
        <f>VLOOKUP(B40,#REF!,7,FALSE)</f>
        <v>#REF!</v>
      </c>
      <c r="G40" s="58" t="e">
        <f>VLOOKUP(B40,#REF!,3,FALSE)</f>
        <v>#REF!</v>
      </c>
      <c r="H40" s="58"/>
      <c r="I40" s="58" t="e">
        <f t="shared" si="10"/>
        <v>#REF!</v>
      </c>
      <c r="J40" s="59" t="e">
        <f t="shared" si="11"/>
        <v>#REF!</v>
      </c>
      <c r="K40" s="58" t="e">
        <f t="shared" si="12"/>
        <v>#REF!</v>
      </c>
      <c r="L40" s="58" t="e">
        <f t="shared" si="13"/>
        <v>#REF!</v>
      </c>
      <c r="M40" s="1"/>
      <c r="N40" s="1" t="e">
        <f t="shared" si="14"/>
        <v>#REF!</v>
      </c>
      <c r="O40" s="1"/>
      <c r="P40" s="1" t="e">
        <f t="shared" si="15"/>
        <v>#REF!</v>
      </c>
      <c r="Q40" s="1" t="e">
        <f t="shared" si="16"/>
        <v>#REF!</v>
      </c>
      <c r="R40" s="1" t="e">
        <f t="shared" si="17"/>
        <v>#REF!</v>
      </c>
      <c r="S40" s="1" t="e">
        <f t="shared" si="18"/>
        <v>#REF!</v>
      </c>
      <c r="T40" s="1">
        <v>35</v>
      </c>
      <c r="U40" s="15">
        <v>0</v>
      </c>
    </row>
    <row r="41" spans="1:21" s="15" customFormat="1" ht="12.75" customHeight="1" x14ac:dyDescent="0.2">
      <c r="A41" s="46" t="e">
        <f t="shared" si="0"/>
        <v>#REF!</v>
      </c>
      <c r="B41" s="14">
        <v>5711</v>
      </c>
      <c r="C41" s="13" t="s">
        <v>48</v>
      </c>
      <c r="D41" s="13" t="e">
        <f>VLOOKUP(B41,#REF!,7,FALSE)</f>
        <v>#REF!</v>
      </c>
      <c r="E41" s="57" t="e">
        <f>VLOOKUP(B41,#REF!,5,FALSE)</f>
        <v>#REF!</v>
      </c>
      <c r="F41" s="58" t="e">
        <f>VLOOKUP(B41,#REF!,7,FALSE)</f>
        <v>#REF!</v>
      </c>
      <c r="G41" s="58" t="e">
        <f>VLOOKUP(B41,#REF!,3,FALSE)</f>
        <v>#REF!</v>
      </c>
      <c r="H41" s="58"/>
      <c r="I41" s="58" t="e">
        <f t="shared" si="10"/>
        <v>#REF!</v>
      </c>
      <c r="J41" s="59" t="e">
        <f t="shared" si="11"/>
        <v>#REF!</v>
      </c>
      <c r="K41" s="58" t="e">
        <f t="shared" si="12"/>
        <v>#REF!</v>
      </c>
      <c r="L41" s="58" t="e">
        <f t="shared" si="13"/>
        <v>#REF!</v>
      </c>
      <c r="M41" s="1"/>
      <c r="N41" s="1" t="e">
        <f t="shared" si="14"/>
        <v>#REF!</v>
      </c>
      <c r="O41" s="1"/>
      <c r="P41" s="1" t="e">
        <f t="shared" si="15"/>
        <v>#REF!</v>
      </c>
      <c r="Q41" s="1" t="e">
        <f t="shared" si="16"/>
        <v>#REF!</v>
      </c>
      <c r="R41" s="1" t="e">
        <f t="shared" si="17"/>
        <v>#REF!</v>
      </c>
      <c r="S41" s="1" t="e">
        <f t="shared" si="18"/>
        <v>#REF!</v>
      </c>
      <c r="T41" s="1">
        <v>36</v>
      </c>
      <c r="U41" s="15">
        <v>0</v>
      </c>
    </row>
    <row r="42" spans="1:21" s="15" customFormat="1" ht="12.75" customHeight="1" x14ac:dyDescent="0.2">
      <c r="A42" s="46" t="e">
        <f t="shared" si="0"/>
        <v>#REF!</v>
      </c>
      <c r="B42" s="14">
        <v>5516</v>
      </c>
      <c r="C42" s="13" t="s">
        <v>39</v>
      </c>
      <c r="D42" s="13" t="e">
        <f>VLOOKUP(B42,#REF!,7,FALSE)</f>
        <v>#REF!</v>
      </c>
      <c r="E42" s="57" t="e">
        <f>VLOOKUP(B42,#REF!,5,FALSE)</f>
        <v>#REF!</v>
      </c>
      <c r="F42" s="58" t="e">
        <f>VLOOKUP(B42,#REF!,7,FALSE)</f>
        <v>#REF!</v>
      </c>
      <c r="G42" s="58" t="e">
        <f>VLOOKUP(B42,#REF!,3,FALSE)</f>
        <v>#REF!</v>
      </c>
      <c r="H42" s="58"/>
      <c r="I42" s="58" t="e">
        <f t="shared" si="10"/>
        <v>#REF!</v>
      </c>
      <c r="J42" s="59" t="e">
        <f t="shared" si="11"/>
        <v>#REF!</v>
      </c>
      <c r="K42" s="58" t="e">
        <f t="shared" si="12"/>
        <v>#REF!</v>
      </c>
      <c r="L42" s="58" t="e">
        <f t="shared" si="13"/>
        <v>#REF!</v>
      </c>
      <c r="M42" s="1"/>
      <c r="N42" s="1" t="e">
        <f t="shared" si="14"/>
        <v>#REF!</v>
      </c>
      <c r="O42" s="1"/>
      <c r="P42" s="1" t="e">
        <f t="shared" si="15"/>
        <v>#REF!</v>
      </c>
      <c r="Q42" s="1" t="e">
        <f t="shared" si="16"/>
        <v>#REF!</v>
      </c>
      <c r="R42" s="1" t="e">
        <f t="shared" si="17"/>
        <v>#REF!</v>
      </c>
      <c r="S42" s="1" t="e">
        <f t="shared" si="18"/>
        <v>#REF!</v>
      </c>
      <c r="T42" s="1">
        <v>37</v>
      </c>
      <c r="U42" s="15">
        <v>0</v>
      </c>
    </row>
    <row r="43" spans="1:21" s="15" customFormat="1" ht="12.75" customHeight="1" x14ac:dyDescent="0.2">
      <c r="A43" s="46" t="e">
        <f t="shared" si="0"/>
        <v>#REF!</v>
      </c>
      <c r="B43" s="14">
        <v>5428</v>
      </c>
      <c r="C43" s="13" t="s">
        <v>35</v>
      </c>
      <c r="D43" s="13" t="e">
        <f>VLOOKUP(B43,#REF!,7,FALSE)</f>
        <v>#REF!</v>
      </c>
      <c r="E43" s="57" t="e">
        <f>VLOOKUP(B43,#REF!,5,FALSE)</f>
        <v>#REF!</v>
      </c>
      <c r="F43" s="58" t="e">
        <f>VLOOKUP(B43,#REF!,7,FALSE)</f>
        <v>#REF!</v>
      </c>
      <c r="G43" s="58" t="e">
        <f>VLOOKUP(B43,#REF!,3,FALSE)</f>
        <v>#REF!</v>
      </c>
      <c r="H43" s="58"/>
      <c r="I43" s="58" t="e">
        <f t="shared" si="10"/>
        <v>#REF!</v>
      </c>
      <c r="J43" s="59" t="e">
        <f t="shared" si="11"/>
        <v>#REF!</v>
      </c>
      <c r="K43" s="58" t="e">
        <f t="shared" si="12"/>
        <v>#REF!</v>
      </c>
      <c r="L43" s="58" t="e">
        <f t="shared" si="13"/>
        <v>#REF!</v>
      </c>
      <c r="M43" s="1"/>
      <c r="N43" s="1" t="e">
        <f t="shared" si="14"/>
        <v>#REF!</v>
      </c>
      <c r="O43" s="1"/>
      <c r="P43" s="1" t="e">
        <f t="shared" si="15"/>
        <v>#REF!</v>
      </c>
      <c r="Q43" s="1" t="e">
        <f t="shared" si="16"/>
        <v>#REF!</v>
      </c>
      <c r="R43" s="1" t="e">
        <f t="shared" si="17"/>
        <v>#REF!</v>
      </c>
      <c r="S43" s="1" t="e">
        <f t="shared" si="18"/>
        <v>#REF!</v>
      </c>
      <c r="T43" s="1">
        <v>38</v>
      </c>
      <c r="U43" s="15">
        <v>0</v>
      </c>
    </row>
    <row r="44" spans="1:21" s="15" customFormat="1" ht="12.75" customHeight="1" x14ac:dyDescent="0.2">
      <c r="A44" s="46" t="e">
        <f t="shared" si="0"/>
        <v>#REF!</v>
      </c>
      <c r="B44" s="14">
        <v>5422</v>
      </c>
      <c r="C44" s="13" t="s">
        <v>63</v>
      </c>
      <c r="D44" s="13" t="e">
        <f>VLOOKUP(B44,#REF!,7,FALSE)</f>
        <v>#REF!</v>
      </c>
      <c r="E44" s="57" t="e">
        <f>VLOOKUP(B44,#REF!,5,FALSE)</f>
        <v>#REF!</v>
      </c>
      <c r="F44" s="58" t="e">
        <f>VLOOKUP(B44,#REF!,7,FALSE)</f>
        <v>#REF!</v>
      </c>
      <c r="G44" s="58" t="e">
        <f>VLOOKUP(B44,#REF!,3,FALSE)</f>
        <v>#REF!</v>
      </c>
      <c r="H44" s="58"/>
      <c r="I44" s="58" t="e">
        <f t="shared" si="10"/>
        <v>#REF!</v>
      </c>
      <c r="J44" s="59" t="e">
        <f t="shared" si="11"/>
        <v>#REF!</v>
      </c>
      <c r="K44" s="58" t="e">
        <f t="shared" si="12"/>
        <v>#REF!</v>
      </c>
      <c r="L44" s="58" t="e">
        <f t="shared" si="13"/>
        <v>#REF!</v>
      </c>
      <c r="M44" s="1"/>
      <c r="N44" s="1" t="e">
        <f t="shared" si="14"/>
        <v>#REF!</v>
      </c>
      <c r="O44" s="1"/>
      <c r="P44" s="1" t="e">
        <f t="shared" si="15"/>
        <v>#REF!</v>
      </c>
      <c r="Q44" s="1" t="e">
        <f t="shared" si="16"/>
        <v>#REF!</v>
      </c>
      <c r="R44" s="1" t="e">
        <f t="shared" si="17"/>
        <v>#REF!</v>
      </c>
      <c r="S44" s="1" t="e">
        <f t="shared" si="18"/>
        <v>#REF!</v>
      </c>
      <c r="T44" s="1">
        <v>39</v>
      </c>
      <c r="U44" s="15">
        <v>0</v>
      </c>
    </row>
    <row r="45" spans="1:21" s="15" customFormat="1" ht="12.75" customHeight="1" x14ac:dyDescent="0.2">
      <c r="A45" s="46" t="e">
        <f>E45</f>
        <v>#REF!</v>
      </c>
      <c r="B45" s="14">
        <v>5939</v>
      </c>
      <c r="C45" s="13" t="s">
        <v>60</v>
      </c>
      <c r="D45" s="13" t="e">
        <f>VLOOKUP(B45,#REF!,7,FALSE)</f>
        <v>#REF!</v>
      </c>
      <c r="E45" s="57" t="e">
        <f>VLOOKUP(B45,#REF!,5,FALSE)</f>
        <v>#REF!</v>
      </c>
      <c r="F45" s="58" t="e">
        <f>VLOOKUP(B45,#REF!,7,FALSE)</f>
        <v>#REF!</v>
      </c>
      <c r="G45" s="58" t="e">
        <f>VLOOKUP(B45,#REF!,3,FALSE)</f>
        <v>#REF!</v>
      </c>
      <c r="H45" s="58"/>
      <c r="I45" s="58" t="e">
        <f t="shared" si="10"/>
        <v>#REF!</v>
      </c>
      <c r="J45" s="59" t="e">
        <f t="shared" si="11"/>
        <v>#REF!</v>
      </c>
      <c r="K45" s="58" t="e">
        <f t="shared" si="12"/>
        <v>#REF!</v>
      </c>
      <c r="L45" s="58" t="e">
        <f t="shared" si="13"/>
        <v>#REF!</v>
      </c>
      <c r="M45" s="1"/>
      <c r="N45" s="1" t="e">
        <f t="shared" si="14"/>
        <v>#REF!</v>
      </c>
      <c r="O45" s="1"/>
      <c r="P45" s="1" t="e">
        <f t="shared" si="15"/>
        <v>#REF!</v>
      </c>
      <c r="Q45" s="1" t="e">
        <f t="shared" si="16"/>
        <v>#REF!</v>
      </c>
      <c r="R45" s="1" t="e">
        <f t="shared" si="17"/>
        <v>#REF!</v>
      </c>
      <c r="S45" s="1" t="e">
        <f t="shared" si="18"/>
        <v>#REF!</v>
      </c>
      <c r="T45" s="1">
        <v>40</v>
      </c>
      <c r="U45" s="15">
        <v>0</v>
      </c>
    </row>
    <row r="46" spans="1:21" s="15" customFormat="1" ht="12.75" customHeight="1" x14ac:dyDescent="0.2">
      <c r="A46" s="46" t="e">
        <f t="shared" ref="A46:A86" si="19">E46</f>
        <v>#REF!</v>
      </c>
      <c r="B46" s="14">
        <v>5646</v>
      </c>
      <c r="C46" s="13" t="s">
        <v>81</v>
      </c>
      <c r="D46" s="13" t="e">
        <f>VLOOKUP(B46,#REF!,7,FALSE)</f>
        <v>#REF!</v>
      </c>
      <c r="E46" s="57" t="e">
        <f>VLOOKUP(B46,#REF!,5,FALSE)</f>
        <v>#REF!</v>
      </c>
      <c r="F46" s="58" t="e">
        <f>VLOOKUP(B46,#REF!,7,FALSE)</f>
        <v>#REF!</v>
      </c>
      <c r="G46" s="58" t="e">
        <f>VLOOKUP(B46,#REF!,3,FALSE)</f>
        <v>#REF!</v>
      </c>
      <c r="H46" s="58"/>
      <c r="I46" s="58" t="e">
        <f t="shared" si="10"/>
        <v>#REF!</v>
      </c>
      <c r="J46" s="59" t="e">
        <f t="shared" si="11"/>
        <v>#REF!</v>
      </c>
      <c r="K46" s="58" t="e">
        <f t="shared" si="12"/>
        <v>#REF!</v>
      </c>
      <c r="L46" s="58" t="e">
        <f t="shared" si="13"/>
        <v>#REF!</v>
      </c>
      <c r="M46" s="1"/>
      <c r="N46" s="1" t="e">
        <f t="shared" si="14"/>
        <v>#REF!</v>
      </c>
      <c r="O46" s="1"/>
      <c r="P46" s="1" t="e">
        <f t="shared" si="15"/>
        <v>#REF!</v>
      </c>
      <c r="Q46" s="1" t="e">
        <f t="shared" si="16"/>
        <v>#REF!</v>
      </c>
      <c r="R46" s="1" t="e">
        <f t="shared" si="17"/>
        <v>#REF!</v>
      </c>
      <c r="S46" s="1" t="e">
        <f t="shared" si="18"/>
        <v>#REF!</v>
      </c>
      <c r="T46" s="1">
        <v>41</v>
      </c>
      <c r="U46" s="15">
        <v>0</v>
      </c>
    </row>
    <row r="47" spans="1:21" s="15" customFormat="1" ht="12.75" customHeight="1" x14ac:dyDescent="0.2">
      <c r="A47" s="46" t="e">
        <f t="shared" si="19"/>
        <v>#REF!</v>
      </c>
      <c r="B47" s="14">
        <v>5643</v>
      </c>
      <c r="C47" s="13" t="s">
        <v>76</v>
      </c>
      <c r="D47" s="13" t="e">
        <f>VLOOKUP(B47,#REF!,7,FALSE)</f>
        <v>#REF!</v>
      </c>
      <c r="E47" s="57" t="e">
        <f>VLOOKUP(B47,#REF!,5,FALSE)</f>
        <v>#REF!</v>
      </c>
      <c r="F47" s="58" t="e">
        <f>VLOOKUP(B47,#REF!,7,FALSE)</f>
        <v>#REF!</v>
      </c>
      <c r="G47" s="58" t="e">
        <f>VLOOKUP(B47,#REF!,3,FALSE)</f>
        <v>#REF!</v>
      </c>
      <c r="H47" s="58"/>
      <c r="I47" s="58" t="e">
        <f t="shared" si="10"/>
        <v>#REF!</v>
      </c>
      <c r="J47" s="59" t="e">
        <f t="shared" si="11"/>
        <v>#REF!</v>
      </c>
      <c r="K47" s="58" t="e">
        <f t="shared" si="12"/>
        <v>#REF!</v>
      </c>
      <c r="L47" s="58" t="e">
        <f t="shared" si="13"/>
        <v>#REF!</v>
      </c>
      <c r="M47" s="1"/>
      <c r="N47" s="1" t="e">
        <f t="shared" si="14"/>
        <v>#REF!</v>
      </c>
      <c r="O47" s="1"/>
      <c r="P47" s="1" t="e">
        <f t="shared" si="15"/>
        <v>#REF!</v>
      </c>
      <c r="Q47" s="1" t="e">
        <f t="shared" si="16"/>
        <v>#REF!</v>
      </c>
      <c r="R47" s="1" t="e">
        <f t="shared" si="17"/>
        <v>#REF!</v>
      </c>
      <c r="S47" s="1" t="e">
        <f t="shared" si="18"/>
        <v>#REF!</v>
      </c>
      <c r="T47" s="1">
        <v>42</v>
      </c>
      <c r="U47" s="15">
        <v>0</v>
      </c>
    </row>
    <row r="48" spans="1:21" s="15" customFormat="1" ht="12.75" customHeight="1" x14ac:dyDescent="0.2">
      <c r="A48" s="46" t="e">
        <f t="shared" si="19"/>
        <v>#REF!</v>
      </c>
      <c r="B48" s="14">
        <v>5601</v>
      </c>
      <c r="C48" s="13" t="s">
        <v>32</v>
      </c>
      <c r="D48" s="13" t="e">
        <f>VLOOKUP(B48,#REF!,7,FALSE)</f>
        <v>#REF!</v>
      </c>
      <c r="E48" s="57" t="e">
        <f>VLOOKUP(B48,#REF!,5,FALSE)</f>
        <v>#REF!</v>
      </c>
      <c r="F48" s="58" t="e">
        <f>VLOOKUP(B48,#REF!,7,FALSE)</f>
        <v>#REF!</v>
      </c>
      <c r="G48" s="58" t="e">
        <f>VLOOKUP(B48,#REF!,3,FALSE)</f>
        <v>#REF!</v>
      </c>
      <c r="H48" s="58"/>
      <c r="I48" s="58" t="e">
        <f t="shared" si="10"/>
        <v>#REF!</v>
      </c>
      <c r="J48" s="59" t="e">
        <f t="shared" si="11"/>
        <v>#REF!</v>
      </c>
      <c r="K48" s="58" t="e">
        <f t="shared" si="12"/>
        <v>#REF!</v>
      </c>
      <c r="L48" s="58" t="e">
        <f t="shared" si="13"/>
        <v>#REF!</v>
      </c>
      <c r="M48" s="1"/>
      <c r="N48" s="1" t="e">
        <f t="shared" si="14"/>
        <v>#REF!</v>
      </c>
      <c r="O48" s="1"/>
      <c r="P48" s="1" t="e">
        <f t="shared" si="15"/>
        <v>#REF!</v>
      </c>
      <c r="Q48" s="1" t="e">
        <f t="shared" si="16"/>
        <v>#REF!</v>
      </c>
      <c r="R48" s="1" t="e">
        <f t="shared" si="17"/>
        <v>#REF!</v>
      </c>
      <c r="S48" s="1" t="e">
        <f t="shared" si="18"/>
        <v>#REF!</v>
      </c>
      <c r="T48" s="1">
        <v>43</v>
      </c>
      <c r="U48" s="15">
        <v>0</v>
      </c>
    </row>
    <row r="49" spans="1:21" s="15" customFormat="1" ht="12.75" customHeight="1" x14ac:dyDescent="0.2">
      <c r="A49" s="46" t="e">
        <f t="shared" si="19"/>
        <v>#REF!</v>
      </c>
      <c r="B49" s="14">
        <v>5613</v>
      </c>
      <c r="C49" s="13" t="s">
        <v>78</v>
      </c>
      <c r="D49" s="13" t="e">
        <f>VLOOKUP(B49,#REF!,7,FALSE)</f>
        <v>#REF!</v>
      </c>
      <c r="E49" s="57" t="e">
        <f>VLOOKUP(B49,#REF!,5,FALSE)</f>
        <v>#REF!</v>
      </c>
      <c r="F49" s="58" t="e">
        <f>VLOOKUP(B49,#REF!,7,FALSE)</f>
        <v>#REF!</v>
      </c>
      <c r="G49" s="58" t="e">
        <f>VLOOKUP(B49,#REF!,3,FALSE)</f>
        <v>#REF!</v>
      </c>
      <c r="H49" s="58"/>
      <c r="I49" s="58" t="e">
        <f t="shared" si="10"/>
        <v>#REF!</v>
      </c>
      <c r="J49" s="59" t="e">
        <f t="shared" si="11"/>
        <v>#REF!</v>
      </c>
      <c r="K49" s="58" t="e">
        <f t="shared" si="12"/>
        <v>#REF!</v>
      </c>
      <c r="L49" s="58" t="e">
        <f t="shared" si="13"/>
        <v>#REF!</v>
      </c>
      <c r="M49" s="1"/>
      <c r="N49" s="1" t="e">
        <f t="shared" si="14"/>
        <v>#REF!</v>
      </c>
      <c r="O49" s="1"/>
      <c r="P49" s="1" t="e">
        <f t="shared" si="15"/>
        <v>#REF!</v>
      </c>
      <c r="Q49" s="1" t="e">
        <f t="shared" si="16"/>
        <v>#REF!</v>
      </c>
      <c r="R49" s="1" t="e">
        <f t="shared" si="17"/>
        <v>#REF!</v>
      </c>
      <c r="S49" s="1" t="e">
        <f t="shared" si="18"/>
        <v>#REF!</v>
      </c>
      <c r="T49" s="1">
        <v>44</v>
      </c>
      <c r="U49" s="15">
        <v>0</v>
      </c>
    </row>
    <row r="50" spans="1:21" s="15" customFormat="1" ht="12.75" customHeight="1" x14ac:dyDescent="0.2">
      <c r="A50" s="46" t="e">
        <f t="shared" si="19"/>
        <v>#REF!</v>
      </c>
      <c r="B50" s="14">
        <v>5892</v>
      </c>
      <c r="C50" s="13" t="s">
        <v>337</v>
      </c>
      <c r="D50" s="13" t="e">
        <f>VLOOKUP(B50,#REF!,7,FALSE)</f>
        <v>#REF!</v>
      </c>
      <c r="E50" s="57" t="e">
        <f>VLOOKUP(B50,#REF!,5,FALSE)</f>
        <v>#REF!</v>
      </c>
      <c r="F50" s="58" t="e">
        <f>VLOOKUP(B50,#REF!,7,FALSE)</f>
        <v>#REF!</v>
      </c>
      <c r="G50" s="58" t="e">
        <f>VLOOKUP(B50,#REF!,3,FALSE)</f>
        <v>#REF!</v>
      </c>
      <c r="H50" s="58"/>
      <c r="I50" s="58" t="e">
        <f t="shared" si="10"/>
        <v>#REF!</v>
      </c>
      <c r="J50" s="59" t="e">
        <f t="shared" si="11"/>
        <v>#REF!</v>
      </c>
      <c r="K50" s="58" t="e">
        <f t="shared" si="12"/>
        <v>#REF!</v>
      </c>
      <c r="L50" s="58" t="e">
        <f t="shared" si="13"/>
        <v>#REF!</v>
      </c>
      <c r="M50" s="1"/>
      <c r="N50" s="1" t="e">
        <f t="shared" si="14"/>
        <v>#REF!</v>
      </c>
      <c r="O50" s="1"/>
      <c r="P50" s="1" t="e">
        <f t="shared" si="15"/>
        <v>#REF!</v>
      </c>
      <c r="Q50" s="1" t="e">
        <f t="shared" si="16"/>
        <v>#REF!</v>
      </c>
      <c r="R50" s="1" t="e">
        <f t="shared" si="17"/>
        <v>#REF!</v>
      </c>
      <c r="S50" s="1" t="e">
        <f t="shared" si="18"/>
        <v>#REF!</v>
      </c>
      <c r="T50" s="1">
        <v>45</v>
      </c>
      <c r="U50" s="15">
        <v>0</v>
      </c>
    </row>
    <row r="51" spans="1:21" s="15" customFormat="1" ht="12.75" customHeight="1" x14ac:dyDescent="0.2">
      <c r="A51" s="46" t="e">
        <f t="shared" si="19"/>
        <v>#REF!</v>
      </c>
      <c r="B51" s="14">
        <v>5882</v>
      </c>
      <c r="C51" s="13" t="s">
        <v>49</v>
      </c>
      <c r="D51" s="13" t="e">
        <f>VLOOKUP(B51,#REF!,7,FALSE)</f>
        <v>#REF!</v>
      </c>
      <c r="E51" s="57" t="e">
        <f>VLOOKUP(B51,#REF!,5,FALSE)</f>
        <v>#REF!</v>
      </c>
      <c r="F51" s="58" t="e">
        <f>VLOOKUP(B51,#REF!,7,FALSE)</f>
        <v>#REF!</v>
      </c>
      <c r="G51" s="58" t="e">
        <f>VLOOKUP(B51,#REF!,3,FALSE)</f>
        <v>#REF!</v>
      </c>
      <c r="H51" s="58"/>
      <c r="I51" s="58" t="e">
        <f t="shared" si="10"/>
        <v>#REF!</v>
      </c>
      <c r="J51" s="59" t="e">
        <f t="shared" si="11"/>
        <v>#REF!</v>
      </c>
      <c r="K51" s="58" t="e">
        <f t="shared" si="12"/>
        <v>#REF!</v>
      </c>
      <c r="L51" s="58" t="e">
        <f t="shared" si="13"/>
        <v>#REF!</v>
      </c>
      <c r="M51" s="1"/>
      <c r="N51" s="1" t="e">
        <f t="shared" si="14"/>
        <v>#REF!</v>
      </c>
      <c r="O51" s="1"/>
      <c r="P51" s="1" t="e">
        <f t="shared" si="15"/>
        <v>#REF!</v>
      </c>
      <c r="Q51" s="1" t="e">
        <f t="shared" si="16"/>
        <v>#REF!</v>
      </c>
      <c r="R51" s="1" t="e">
        <f t="shared" si="17"/>
        <v>#REF!</v>
      </c>
      <c r="S51" s="1" t="e">
        <f t="shared" si="18"/>
        <v>#REF!</v>
      </c>
      <c r="T51" s="1">
        <v>46</v>
      </c>
      <c r="U51" s="15">
        <v>0</v>
      </c>
    </row>
    <row r="52" spans="1:21" s="15" customFormat="1" ht="12.75" customHeight="1" x14ac:dyDescent="0.2">
      <c r="A52" s="46" t="e">
        <f t="shared" si="19"/>
        <v>#REF!</v>
      </c>
      <c r="B52" s="14">
        <v>5749</v>
      </c>
      <c r="C52" s="13" t="s">
        <v>77</v>
      </c>
      <c r="D52" s="13" t="e">
        <f>VLOOKUP(B52,#REF!,7,FALSE)</f>
        <v>#REF!</v>
      </c>
      <c r="E52" s="57" t="e">
        <f>VLOOKUP(B52,#REF!,5,FALSE)</f>
        <v>#REF!</v>
      </c>
      <c r="F52" s="58" t="e">
        <f>VLOOKUP(B52,#REF!,7,FALSE)</f>
        <v>#REF!</v>
      </c>
      <c r="G52" s="58" t="e">
        <f>VLOOKUP(B52,#REF!,3,FALSE)</f>
        <v>#REF!</v>
      </c>
      <c r="H52" s="58"/>
      <c r="I52" s="58" t="e">
        <f t="shared" si="10"/>
        <v>#REF!</v>
      </c>
      <c r="J52" s="59" t="e">
        <f t="shared" si="11"/>
        <v>#REF!</v>
      </c>
      <c r="K52" s="58" t="e">
        <f t="shared" si="12"/>
        <v>#REF!</v>
      </c>
      <c r="L52" s="58" t="e">
        <f t="shared" si="13"/>
        <v>#REF!</v>
      </c>
      <c r="M52" s="1"/>
      <c r="N52" s="1" t="e">
        <f t="shared" si="14"/>
        <v>#REF!</v>
      </c>
      <c r="O52" s="1"/>
      <c r="P52" s="1" t="e">
        <f t="shared" si="15"/>
        <v>#REF!</v>
      </c>
      <c r="Q52" s="1" t="e">
        <f t="shared" si="16"/>
        <v>#REF!</v>
      </c>
      <c r="R52" s="1" t="e">
        <f t="shared" si="17"/>
        <v>#REF!</v>
      </c>
      <c r="S52" s="1" t="e">
        <f t="shared" si="18"/>
        <v>#REF!</v>
      </c>
      <c r="T52" s="1">
        <v>47</v>
      </c>
      <c r="U52" s="15">
        <v>0</v>
      </c>
    </row>
    <row r="53" spans="1:21" s="15" customFormat="1" ht="12.75" customHeight="1" x14ac:dyDescent="0.2">
      <c r="A53" s="46" t="e">
        <f t="shared" si="19"/>
        <v>#REF!</v>
      </c>
      <c r="B53" s="14">
        <v>5859</v>
      </c>
      <c r="C53" s="13" t="s">
        <v>40</v>
      </c>
      <c r="D53" s="13" t="e">
        <f>VLOOKUP(B53,#REF!,7,FALSE)</f>
        <v>#REF!</v>
      </c>
      <c r="E53" s="57" t="e">
        <f>VLOOKUP(B53,#REF!,5,FALSE)</f>
        <v>#REF!</v>
      </c>
      <c r="F53" s="58" t="e">
        <f>VLOOKUP(B53,#REF!,7,FALSE)</f>
        <v>#REF!</v>
      </c>
      <c r="G53" s="58" t="e">
        <f>VLOOKUP(B53,#REF!,3,FALSE)</f>
        <v>#REF!</v>
      </c>
      <c r="H53" s="58"/>
      <c r="I53" s="58" t="e">
        <f t="shared" si="10"/>
        <v>#REF!</v>
      </c>
      <c r="J53" s="59" t="e">
        <f t="shared" si="11"/>
        <v>#REF!</v>
      </c>
      <c r="K53" s="58" t="e">
        <f t="shared" si="12"/>
        <v>#REF!</v>
      </c>
      <c r="L53" s="58" t="e">
        <f t="shared" si="13"/>
        <v>#REF!</v>
      </c>
      <c r="M53" s="1"/>
      <c r="N53" s="1" t="e">
        <f t="shared" si="14"/>
        <v>#REF!</v>
      </c>
      <c r="O53" s="1"/>
      <c r="P53" s="1" t="e">
        <f t="shared" si="15"/>
        <v>#REF!</v>
      </c>
      <c r="Q53" s="1" t="e">
        <f t="shared" si="16"/>
        <v>#REF!</v>
      </c>
      <c r="R53" s="1" t="e">
        <f t="shared" si="17"/>
        <v>#REF!</v>
      </c>
      <c r="S53" s="1" t="e">
        <f t="shared" si="18"/>
        <v>#REF!</v>
      </c>
      <c r="T53" s="1">
        <v>48</v>
      </c>
      <c r="U53" s="15">
        <v>0</v>
      </c>
    </row>
    <row r="54" spans="1:21" s="15" customFormat="1" ht="12.75" customHeight="1" x14ac:dyDescent="0.2">
      <c r="A54" s="46" t="e">
        <f t="shared" si="19"/>
        <v>#REF!</v>
      </c>
      <c r="B54" s="14">
        <v>5727</v>
      </c>
      <c r="C54" s="13" t="s">
        <v>42</v>
      </c>
      <c r="D54" s="13" t="e">
        <f>VLOOKUP(B54,#REF!,7,FALSE)</f>
        <v>#REF!</v>
      </c>
      <c r="E54" s="57" t="e">
        <f>VLOOKUP(B54,#REF!,5,FALSE)</f>
        <v>#REF!</v>
      </c>
      <c r="F54" s="58" t="e">
        <f>VLOOKUP(B54,#REF!,7,FALSE)</f>
        <v>#REF!</v>
      </c>
      <c r="G54" s="58" t="e">
        <f>VLOOKUP(B54,#REF!,3,FALSE)</f>
        <v>#REF!</v>
      </c>
      <c r="H54" s="58"/>
      <c r="I54" s="58" t="e">
        <f t="shared" si="10"/>
        <v>#REF!</v>
      </c>
      <c r="J54" s="59" t="e">
        <f t="shared" si="11"/>
        <v>#REF!</v>
      </c>
      <c r="K54" s="58" t="e">
        <f t="shared" si="12"/>
        <v>#REF!</v>
      </c>
      <c r="L54" s="58" t="e">
        <f t="shared" si="13"/>
        <v>#REF!</v>
      </c>
      <c r="M54" s="1"/>
      <c r="N54" s="1" t="e">
        <f t="shared" si="14"/>
        <v>#REF!</v>
      </c>
      <c r="O54" s="1"/>
      <c r="P54" s="1" t="e">
        <f t="shared" si="15"/>
        <v>#REF!</v>
      </c>
      <c r="Q54" s="1" t="e">
        <f t="shared" si="16"/>
        <v>#REF!</v>
      </c>
      <c r="R54" s="1" t="e">
        <f t="shared" si="17"/>
        <v>#REF!</v>
      </c>
      <c r="S54" s="1" t="e">
        <f t="shared" si="18"/>
        <v>#REF!</v>
      </c>
      <c r="T54" s="1">
        <v>49</v>
      </c>
      <c r="U54" s="15">
        <v>0</v>
      </c>
    </row>
    <row r="55" spans="1:21" s="15" customFormat="1" ht="12.75" customHeight="1" x14ac:dyDescent="0.2">
      <c r="A55" s="46" t="e">
        <f t="shared" si="19"/>
        <v>#REF!</v>
      </c>
      <c r="B55" s="14">
        <v>5495</v>
      </c>
      <c r="C55" s="13" t="s">
        <v>52</v>
      </c>
      <c r="D55" s="13" t="e">
        <f>VLOOKUP(B55,#REF!,7,FALSE)</f>
        <v>#REF!</v>
      </c>
      <c r="E55" s="57" t="e">
        <f>VLOOKUP(B55,#REF!,5,FALSE)</f>
        <v>#REF!</v>
      </c>
      <c r="F55" s="58" t="e">
        <f>VLOOKUP(B55,#REF!,7,FALSE)</f>
        <v>#REF!</v>
      </c>
      <c r="G55" s="58" t="e">
        <f>VLOOKUP(B55,#REF!,3,FALSE)</f>
        <v>#REF!</v>
      </c>
      <c r="H55" s="58"/>
      <c r="I55" s="58" t="e">
        <f t="shared" si="10"/>
        <v>#REF!</v>
      </c>
      <c r="J55" s="59" t="e">
        <f t="shared" si="11"/>
        <v>#REF!</v>
      </c>
      <c r="K55" s="58" t="e">
        <f t="shared" si="12"/>
        <v>#REF!</v>
      </c>
      <c r="L55" s="58" t="e">
        <f t="shared" si="13"/>
        <v>#REF!</v>
      </c>
      <c r="M55" s="1"/>
      <c r="N55" s="1" t="e">
        <f t="shared" si="14"/>
        <v>#REF!</v>
      </c>
      <c r="O55" s="1"/>
      <c r="P55" s="1" t="e">
        <f t="shared" si="15"/>
        <v>#REF!</v>
      </c>
      <c r="Q55" s="1" t="e">
        <f t="shared" si="16"/>
        <v>#REF!</v>
      </c>
      <c r="R55" s="1" t="e">
        <f t="shared" si="17"/>
        <v>#REF!</v>
      </c>
      <c r="S55" s="1" t="e">
        <f t="shared" si="18"/>
        <v>#REF!</v>
      </c>
      <c r="T55" s="1">
        <v>50</v>
      </c>
      <c r="U55" s="15">
        <v>0</v>
      </c>
    </row>
    <row r="56" spans="1:21" s="15" customFormat="1" ht="12.75" customHeight="1" x14ac:dyDescent="0.2">
      <c r="A56" s="46" t="e">
        <f t="shared" si="19"/>
        <v>#REF!</v>
      </c>
      <c r="B56" s="14">
        <v>5861</v>
      </c>
      <c r="C56" s="13" t="s">
        <v>84</v>
      </c>
      <c r="D56" s="13" t="e">
        <f>VLOOKUP(B56,#REF!,7,FALSE)</f>
        <v>#REF!</v>
      </c>
      <c r="E56" s="57" t="e">
        <f>VLOOKUP(B56,#REF!,5,FALSE)</f>
        <v>#REF!</v>
      </c>
      <c r="F56" s="58" t="e">
        <f>VLOOKUP(B56,#REF!,7,FALSE)</f>
        <v>#REF!</v>
      </c>
      <c r="G56" s="58" t="e">
        <f>VLOOKUP(B56,#REF!,3,FALSE)</f>
        <v>#REF!</v>
      </c>
      <c r="H56" s="58"/>
      <c r="I56" s="58" t="e">
        <f t="shared" si="10"/>
        <v>#REF!</v>
      </c>
      <c r="J56" s="59" t="e">
        <f t="shared" si="11"/>
        <v>#REF!</v>
      </c>
      <c r="K56" s="58" t="e">
        <f t="shared" si="12"/>
        <v>#REF!</v>
      </c>
      <c r="L56" s="58" t="e">
        <f t="shared" si="13"/>
        <v>#REF!</v>
      </c>
      <c r="M56" s="1"/>
      <c r="N56" s="1" t="e">
        <f t="shared" si="14"/>
        <v>#REF!</v>
      </c>
      <c r="O56" s="1"/>
      <c r="P56" s="1" t="e">
        <f t="shared" si="15"/>
        <v>#REF!</v>
      </c>
      <c r="Q56" s="1" t="e">
        <f t="shared" si="16"/>
        <v>#REF!</v>
      </c>
      <c r="R56" s="1" t="e">
        <f t="shared" si="17"/>
        <v>#REF!</v>
      </c>
      <c r="S56" s="1" t="e">
        <f t="shared" si="18"/>
        <v>#REF!</v>
      </c>
      <c r="T56" s="1">
        <v>51</v>
      </c>
      <c r="U56" s="15">
        <v>0</v>
      </c>
    </row>
    <row r="57" spans="1:21" s="15" customFormat="1" ht="12.75" customHeight="1" x14ac:dyDescent="0.2">
      <c r="A57" s="46" t="e">
        <f t="shared" si="19"/>
        <v>#REF!</v>
      </c>
      <c r="B57" s="14">
        <v>5712</v>
      </c>
      <c r="C57" s="13" t="s">
        <v>53</v>
      </c>
      <c r="D57" s="13" t="e">
        <f>VLOOKUP(B57,#REF!,7,FALSE)</f>
        <v>#REF!</v>
      </c>
      <c r="E57" s="57" t="e">
        <f>VLOOKUP(B57,#REF!,5,FALSE)</f>
        <v>#REF!</v>
      </c>
      <c r="F57" s="58" t="e">
        <f>VLOOKUP(B57,#REF!,7,FALSE)</f>
        <v>#REF!</v>
      </c>
      <c r="G57" s="58" t="e">
        <f>VLOOKUP(B57,#REF!,3,FALSE)</f>
        <v>#REF!</v>
      </c>
      <c r="H57" s="58"/>
      <c r="I57" s="58" t="e">
        <f t="shared" si="10"/>
        <v>#REF!</v>
      </c>
      <c r="J57" s="59" t="e">
        <f t="shared" si="11"/>
        <v>#REF!</v>
      </c>
      <c r="K57" s="58" t="e">
        <f t="shared" si="12"/>
        <v>#REF!</v>
      </c>
      <c r="L57" s="58" t="e">
        <f t="shared" si="13"/>
        <v>#REF!</v>
      </c>
      <c r="M57" s="1"/>
      <c r="N57" s="1" t="e">
        <f t="shared" si="14"/>
        <v>#REF!</v>
      </c>
      <c r="O57" s="1"/>
      <c r="P57" s="1" t="e">
        <f t="shared" si="15"/>
        <v>#REF!</v>
      </c>
      <c r="Q57" s="1" t="e">
        <f t="shared" si="16"/>
        <v>#REF!</v>
      </c>
      <c r="R57" s="1" t="e">
        <f t="shared" si="17"/>
        <v>#REF!</v>
      </c>
      <c r="S57" s="1" t="e">
        <f t="shared" si="18"/>
        <v>#REF!</v>
      </c>
      <c r="T57" s="1">
        <v>52</v>
      </c>
      <c r="U57" s="15">
        <v>0</v>
      </c>
    </row>
    <row r="58" spans="1:21" s="15" customFormat="1" ht="12.75" customHeight="1" x14ac:dyDescent="0.2">
      <c r="A58" s="46" t="e">
        <f t="shared" si="19"/>
        <v>#REF!</v>
      </c>
      <c r="B58" s="14">
        <v>5606</v>
      </c>
      <c r="C58" s="13" t="s">
        <v>95</v>
      </c>
      <c r="D58" s="13" t="e">
        <f>VLOOKUP(B58,#REF!,7,FALSE)</f>
        <v>#REF!</v>
      </c>
      <c r="E58" s="57" t="e">
        <f>VLOOKUP(B58,#REF!,5,FALSE)</f>
        <v>#REF!</v>
      </c>
      <c r="F58" s="58" t="e">
        <f>VLOOKUP(B58,#REF!,7,FALSE)</f>
        <v>#REF!</v>
      </c>
      <c r="G58" s="58" t="e">
        <f>VLOOKUP(B58,#REF!,3,FALSE)</f>
        <v>#REF!</v>
      </c>
      <c r="H58" s="58"/>
      <c r="I58" s="58" t="e">
        <f t="shared" si="10"/>
        <v>#REF!</v>
      </c>
      <c r="J58" s="59" t="e">
        <f t="shared" si="11"/>
        <v>#REF!</v>
      </c>
      <c r="K58" s="58" t="e">
        <f t="shared" si="12"/>
        <v>#REF!</v>
      </c>
      <c r="L58" s="58" t="e">
        <f t="shared" si="13"/>
        <v>#REF!</v>
      </c>
      <c r="M58" s="1"/>
      <c r="N58" s="1" t="e">
        <f t="shared" si="14"/>
        <v>#REF!</v>
      </c>
      <c r="O58" s="1"/>
      <c r="P58" s="1" t="e">
        <f t="shared" si="15"/>
        <v>#REF!</v>
      </c>
      <c r="Q58" s="1" t="e">
        <f t="shared" si="16"/>
        <v>#REF!</v>
      </c>
      <c r="R58" s="1" t="e">
        <f t="shared" si="17"/>
        <v>#REF!</v>
      </c>
      <c r="S58" s="1" t="e">
        <f t="shared" si="18"/>
        <v>#REF!</v>
      </c>
      <c r="T58" s="1">
        <v>53</v>
      </c>
      <c r="U58" s="15">
        <v>0</v>
      </c>
    </row>
    <row r="59" spans="1:21" s="15" customFormat="1" ht="12.75" customHeight="1" x14ac:dyDescent="0.2">
      <c r="A59" s="46" t="e">
        <f t="shared" si="19"/>
        <v>#REF!</v>
      </c>
      <c r="B59" s="14">
        <v>5806</v>
      </c>
      <c r="C59" s="13" t="s">
        <v>50</v>
      </c>
      <c r="D59" s="13" t="e">
        <f>VLOOKUP(B59,#REF!,7,FALSE)</f>
        <v>#REF!</v>
      </c>
      <c r="E59" s="57" t="e">
        <f>VLOOKUP(B59,#REF!,5,FALSE)</f>
        <v>#REF!</v>
      </c>
      <c r="F59" s="58" t="e">
        <f>VLOOKUP(B59,#REF!,7,FALSE)</f>
        <v>#REF!</v>
      </c>
      <c r="G59" s="58" t="e">
        <f>VLOOKUP(B59,#REF!,3,FALSE)</f>
        <v>#REF!</v>
      </c>
      <c r="H59" s="58"/>
      <c r="I59" s="58" t="e">
        <f t="shared" si="10"/>
        <v>#REF!</v>
      </c>
      <c r="J59" s="59" t="e">
        <f t="shared" si="11"/>
        <v>#REF!</v>
      </c>
      <c r="K59" s="58" t="e">
        <f t="shared" si="12"/>
        <v>#REF!</v>
      </c>
      <c r="L59" s="58" t="e">
        <f t="shared" si="13"/>
        <v>#REF!</v>
      </c>
      <c r="M59" s="1"/>
      <c r="N59" s="1" t="e">
        <f t="shared" si="14"/>
        <v>#REF!</v>
      </c>
      <c r="O59" s="1"/>
      <c r="P59" s="1" t="e">
        <f t="shared" si="15"/>
        <v>#REF!</v>
      </c>
      <c r="Q59" s="1" t="e">
        <f t="shared" si="16"/>
        <v>#REF!</v>
      </c>
      <c r="R59" s="1" t="e">
        <f t="shared" si="17"/>
        <v>#REF!</v>
      </c>
      <c r="S59" s="1" t="e">
        <f t="shared" si="18"/>
        <v>#REF!</v>
      </c>
      <c r="T59" s="1">
        <v>54</v>
      </c>
      <c r="U59" s="15">
        <v>0</v>
      </c>
    </row>
    <row r="60" spans="1:21" s="15" customFormat="1" ht="12.75" customHeight="1" x14ac:dyDescent="0.2">
      <c r="A60" s="46" t="e">
        <f t="shared" si="19"/>
        <v>#REF!</v>
      </c>
      <c r="B60" s="14">
        <v>5627</v>
      </c>
      <c r="C60" s="13" t="s">
        <v>89</v>
      </c>
      <c r="D60" s="13" t="e">
        <f>VLOOKUP(B60,#REF!,7,FALSE)</f>
        <v>#REF!</v>
      </c>
      <c r="E60" s="57" t="e">
        <f>VLOOKUP(B60,#REF!,5,FALSE)</f>
        <v>#REF!</v>
      </c>
      <c r="F60" s="58" t="e">
        <f>VLOOKUP(B60,#REF!,7,FALSE)</f>
        <v>#REF!</v>
      </c>
      <c r="G60" s="58" t="e">
        <f>VLOOKUP(B60,#REF!,3,FALSE)</f>
        <v>#REF!</v>
      </c>
      <c r="H60" s="58"/>
      <c r="I60" s="58" t="e">
        <f t="shared" si="10"/>
        <v>#REF!</v>
      </c>
      <c r="J60" s="59" t="e">
        <f t="shared" si="11"/>
        <v>#REF!</v>
      </c>
      <c r="K60" s="58" t="e">
        <f t="shared" si="12"/>
        <v>#REF!</v>
      </c>
      <c r="L60" s="58" t="e">
        <f t="shared" si="13"/>
        <v>#REF!</v>
      </c>
      <c r="M60" s="1"/>
      <c r="N60" s="1" t="e">
        <f t="shared" si="14"/>
        <v>#REF!</v>
      </c>
      <c r="O60" s="1"/>
      <c r="P60" s="1" t="e">
        <f t="shared" si="15"/>
        <v>#REF!</v>
      </c>
      <c r="Q60" s="1" t="e">
        <f t="shared" si="16"/>
        <v>#REF!</v>
      </c>
      <c r="R60" s="1" t="e">
        <f t="shared" si="17"/>
        <v>#REF!</v>
      </c>
      <c r="S60" s="1" t="e">
        <f t="shared" si="18"/>
        <v>#REF!</v>
      </c>
      <c r="T60" s="1">
        <v>55</v>
      </c>
      <c r="U60" s="15">
        <v>0</v>
      </c>
    </row>
    <row r="61" spans="1:21" s="15" customFormat="1" ht="12.75" customHeight="1" x14ac:dyDescent="0.2">
      <c r="A61" s="46" t="e">
        <f t="shared" si="19"/>
        <v>#REF!</v>
      </c>
      <c r="B61" s="14">
        <v>5582</v>
      </c>
      <c r="C61" s="13" t="s">
        <v>71</v>
      </c>
      <c r="D61" s="13" t="e">
        <f>VLOOKUP(B61,#REF!,7,FALSE)</f>
        <v>#REF!</v>
      </c>
      <c r="E61" s="57" t="e">
        <f>VLOOKUP(B61,#REF!,5,FALSE)</f>
        <v>#REF!</v>
      </c>
      <c r="F61" s="58" t="e">
        <f>VLOOKUP(B61,#REF!,7,FALSE)</f>
        <v>#REF!</v>
      </c>
      <c r="G61" s="58" t="e">
        <f>VLOOKUP(B61,#REF!,3,FALSE)</f>
        <v>#REF!</v>
      </c>
      <c r="H61" s="58"/>
      <c r="I61" s="58" t="e">
        <f t="shared" si="10"/>
        <v>#REF!</v>
      </c>
      <c r="J61" s="59" t="e">
        <f t="shared" si="11"/>
        <v>#REF!</v>
      </c>
      <c r="K61" s="58" t="e">
        <f t="shared" si="12"/>
        <v>#REF!</v>
      </c>
      <c r="L61" s="58" t="e">
        <f t="shared" si="13"/>
        <v>#REF!</v>
      </c>
      <c r="M61" s="1"/>
      <c r="N61" s="1" t="e">
        <f t="shared" si="14"/>
        <v>#REF!</v>
      </c>
      <c r="O61" s="1"/>
      <c r="P61" s="1" t="e">
        <f t="shared" si="15"/>
        <v>#REF!</v>
      </c>
      <c r="Q61" s="1" t="e">
        <f t="shared" si="16"/>
        <v>#REF!</v>
      </c>
      <c r="R61" s="1" t="e">
        <f t="shared" si="17"/>
        <v>#REF!</v>
      </c>
      <c r="S61" s="1" t="e">
        <f t="shared" si="18"/>
        <v>#REF!</v>
      </c>
      <c r="T61" s="1">
        <v>56</v>
      </c>
      <c r="U61" s="15">
        <v>0</v>
      </c>
    </row>
    <row r="62" spans="1:21" s="15" customFormat="1" ht="12.75" customHeight="1" x14ac:dyDescent="0.2">
      <c r="A62" s="46" t="e">
        <f t="shared" si="19"/>
        <v>#REF!</v>
      </c>
      <c r="B62" s="14">
        <v>5518</v>
      </c>
      <c r="C62" s="13" t="s">
        <v>80</v>
      </c>
      <c r="D62" s="13" t="e">
        <f>VLOOKUP(B62,#REF!,7,FALSE)</f>
        <v>#REF!</v>
      </c>
      <c r="E62" s="57" t="e">
        <f>VLOOKUP(B62,#REF!,5,FALSE)</f>
        <v>#REF!</v>
      </c>
      <c r="F62" s="58" t="e">
        <f>VLOOKUP(B62,#REF!,7,FALSE)</f>
        <v>#REF!</v>
      </c>
      <c r="G62" s="58" t="e">
        <f>VLOOKUP(B62,#REF!,3,FALSE)</f>
        <v>#REF!</v>
      </c>
      <c r="H62" s="58"/>
      <c r="I62" s="58" t="e">
        <f t="shared" si="10"/>
        <v>#REF!</v>
      </c>
      <c r="J62" s="59" t="e">
        <f t="shared" si="11"/>
        <v>#REF!</v>
      </c>
      <c r="K62" s="58" t="e">
        <f t="shared" si="12"/>
        <v>#REF!</v>
      </c>
      <c r="L62" s="58" t="e">
        <f t="shared" si="13"/>
        <v>#REF!</v>
      </c>
      <c r="M62" s="1"/>
      <c r="N62" s="1" t="e">
        <f t="shared" si="14"/>
        <v>#REF!</v>
      </c>
      <c r="O62" s="1"/>
      <c r="P62" s="1" t="e">
        <f t="shared" si="15"/>
        <v>#REF!</v>
      </c>
      <c r="Q62" s="1" t="e">
        <f t="shared" si="16"/>
        <v>#REF!</v>
      </c>
      <c r="R62" s="1" t="e">
        <f t="shared" si="17"/>
        <v>#REF!</v>
      </c>
      <c r="S62" s="1" t="e">
        <f t="shared" si="18"/>
        <v>#REF!</v>
      </c>
      <c r="T62" s="1">
        <v>57</v>
      </c>
      <c r="U62" s="15">
        <v>0</v>
      </c>
    </row>
    <row r="63" spans="1:21" s="15" customFormat="1" ht="12.75" customHeight="1" x14ac:dyDescent="0.2">
      <c r="A63" s="46" t="e">
        <f t="shared" si="19"/>
        <v>#REF!</v>
      </c>
      <c r="B63" s="14">
        <v>5634</v>
      </c>
      <c r="C63" s="13" t="s">
        <v>51</v>
      </c>
      <c r="D63" s="13" t="e">
        <f>VLOOKUP(B63,#REF!,7,FALSE)</f>
        <v>#REF!</v>
      </c>
      <c r="E63" s="57" t="e">
        <f>VLOOKUP(B63,#REF!,5,FALSE)</f>
        <v>#REF!</v>
      </c>
      <c r="F63" s="58" t="e">
        <f>VLOOKUP(B63,#REF!,7,FALSE)</f>
        <v>#REF!</v>
      </c>
      <c r="G63" s="58" t="e">
        <f>VLOOKUP(B63,#REF!,3,FALSE)</f>
        <v>#REF!</v>
      </c>
      <c r="H63" s="58"/>
      <c r="I63" s="58" t="e">
        <f t="shared" si="10"/>
        <v>#REF!</v>
      </c>
      <c r="J63" s="59" t="e">
        <f t="shared" si="11"/>
        <v>#REF!</v>
      </c>
      <c r="K63" s="58" t="e">
        <f t="shared" si="12"/>
        <v>#REF!</v>
      </c>
      <c r="L63" s="58" t="e">
        <f t="shared" si="13"/>
        <v>#REF!</v>
      </c>
      <c r="M63" s="1"/>
      <c r="N63" s="1" t="e">
        <f t="shared" si="14"/>
        <v>#REF!</v>
      </c>
      <c r="O63" s="1"/>
      <c r="P63" s="1" t="e">
        <f t="shared" si="15"/>
        <v>#REF!</v>
      </c>
      <c r="Q63" s="1" t="e">
        <f t="shared" si="16"/>
        <v>#REF!</v>
      </c>
      <c r="R63" s="1" t="e">
        <f t="shared" si="17"/>
        <v>#REF!</v>
      </c>
      <c r="S63" s="1" t="e">
        <f t="shared" si="18"/>
        <v>#REF!</v>
      </c>
      <c r="T63" s="1">
        <v>58</v>
      </c>
      <c r="U63" s="15">
        <v>0</v>
      </c>
    </row>
    <row r="64" spans="1:21" s="15" customFormat="1" ht="12.75" customHeight="1" x14ac:dyDescent="0.2">
      <c r="A64" s="46" t="e">
        <f t="shared" si="19"/>
        <v>#REF!</v>
      </c>
      <c r="B64" s="14">
        <v>5464</v>
      </c>
      <c r="C64" s="13" t="s">
        <v>58</v>
      </c>
      <c r="D64" s="13" t="e">
        <f>VLOOKUP(B64,#REF!,7,FALSE)</f>
        <v>#REF!</v>
      </c>
      <c r="E64" s="57" t="e">
        <f>VLOOKUP(B64,#REF!,5,FALSE)</f>
        <v>#REF!</v>
      </c>
      <c r="F64" s="58" t="e">
        <f>VLOOKUP(B64,#REF!,7,FALSE)</f>
        <v>#REF!</v>
      </c>
      <c r="G64" s="58" t="e">
        <f>VLOOKUP(B64,#REF!,3,FALSE)</f>
        <v>#REF!</v>
      </c>
      <c r="H64" s="58"/>
      <c r="I64" s="58" t="e">
        <f t="shared" si="10"/>
        <v>#REF!</v>
      </c>
      <c r="J64" s="59" t="e">
        <f t="shared" si="11"/>
        <v>#REF!</v>
      </c>
      <c r="K64" s="58" t="e">
        <f t="shared" si="12"/>
        <v>#REF!</v>
      </c>
      <c r="L64" s="58" t="e">
        <f t="shared" si="13"/>
        <v>#REF!</v>
      </c>
      <c r="M64" s="1"/>
      <c r="N64" s="1" t="e">
        <f t="shared" si="14"/>
        <v>#REF!</v>
      </c>
      <c r="O64" s="1"/>
      <c r="P64" s="1" t="e">
        <f t="shared" si="15"/>
        <v>#REF!</v>
      </c>
      <c r="Q64" s="1" t="e">
        <f t="shared" si="16"/>
        <v>#REF!</v>
      </c>
      <c r="R64" s="1" t="e">
        <f t="shared" si="17"/>
        <v>#REF!</v>
      </c>
      <c r="S64" s="1" t="e">
        <f t="shared" si="18"/>
        <v>#REF!</v>
      </c>
      <c r="T64" s="1">
        <v>59</v>
      </c>
      <c r="U64" s="15">
        <v>0</v>
      </c>
    </row>
    <row r="65" spans="1:21" s="15" customFormat="1" ht="12.75" customHeight="1" x14ac:dyDescent="0.2">
      <c r="A65" s="46" t="e">
        <f t="shared" si="19"/>
        <v>#REF!</v>
      </c>
      <c r="B65" s="14">
        <v>5581</v>
      </c>
      <c r="C65" s="13" t="s">
        <v>65</v>
      </c>
      <c r="D65" s="13" t="e">
        <f>VLOOKUP(B65,#REF!,7,FALSE)</f>
        <v>#REF!</v>
      </c>
      <c r="E65" s="57" t="e">
        <f>VLOOKUP(B65,#REF!,5,FALSE)</f>
        <v>#REF!</v>
      </c>
      <c r="F65" s="58" t="e">
        <f>VLOOKUP(B65,#REF!,7,FALSE)</f>
        <v>#REF!</v>
      </c>
      <c r="G65" s="58" t="e">
        <f>VLOOKUP(B65,#REF!,3,FALSE)</f>
        <v>#REF!</v>
      </c>
      <c r="H65" s="58"/>
      <c r="I65" s="58" t="e">
        <f t="shared" si="10"/>
        <v>#REF!</v>
      </c>
      <c r="J65" s="59" t="e">
        <f t="shared" si="11"/>
        <v>#REF!</v>
      </c>
      <c r="K65" s="58" t="e">
        <f t="shared" si="12"/>
        <v>#REF!</v>
      </c>
      <c r="L65" s="58" t="e">
        <f t="shared" si="13"/>
        <v>#REF!</v>
      </c>
      <c r="M65" s="1"/>
      <c r="N65" s="1" t="e">
        <f t="shared" si="14"/>
        <v>#REF!</v>
      </c>
      <c r="O65" s="1"/>
      <c r="P65" s="1" t="e">
        <f t="shared" si="15"/>
        <v>#REF!</v>
      </c>
      <c r="Q65" s="1" t="e">
        <f t="shared" si="16"/>
        <v>#REF!</v>
      </c>
      <c r="R65" s="1" t="e">
        <f t="shared" si="17"/>
        <v>#REF!</v>
      </c>
      <c r="S65" s="1" t="e">
        <f t="shared" si="18"/>
        <v>#REF!</v>
      </c>
      <c r="T65" s="1">
        <v>60</v>
      </c>
      <c r="U65" s="15">
        <v>0</v>
      </c>
    </row>
    <row r="66" spans="1:21" s="15" customFormat="1" ht="12.75" customHeight="1" x14ac:dyDescent="0.2">
      <c r="A66" s="46" t="e">
        <f t="shared" si="19"/>
        <v>#REF!</v>
      </c>
      <c r="B66" s="14">
        <v>5883</v>
      </c>
      <c r="C66" s="13" t="s">
        <v>33</v>
      </c>
      <c r="D66" s="13" t="e">
        <f>VLOOKUP(B66,#REF!,7,FALSE)</f>
        <v>#REF!</v>
      </c>
      <c r="E66" s="57" t="e">
        <f>VLOOKUP(B66,#REF!,5,FALSE)</f>
        <v>#REF!</v>
      </c>
      <c r="F66" s="58" t="e">
        <f>VLOOKUP(B66,#REF!,7,FALSE)</f>
        <v>#REF!</v>
      </c>
      <c r="G66" s="58" t="e">
        <f>VLOOKUP(B66,#REF!,3,FALSE)</f>
        <v>#REF!</v>
      </c>
      <c r="H66" s="58"/>
      <c r="I66" s="58" t="e">
        <f t="shared" si="10"/>
        <v>#REF!</v>
      </c>
      <c r="J66" s="59" t="e">
        <f t="shared" si="11"/>
        <v>#REF!</v>
      </c>
      <c r="K66" s="58" t="e">
        <f t="shared" si="12"/>
        <v>#REF!</v>
      </c>
      <c r="L66" s="58" t="e">
        <f t="shared" si="13"/>
        <v>#REF!</v>
      </c>
      <c r="M66" s="1"/>
      <c r="N66" s="1" t="e">
        <f t="shared" si="14"/>
        <v>#REF!</v>
      </c>
      <c r="O66" s="1"/>
      <c r="P66" s="1" t="e">
        <f t="shared" si="15"/>
        <v>#REF!</v>
      </c>
      <c r="Q66" s="1" t="e">
        <f t="shared" si="16"/>
        <v>#REF!</v>
      </c>
      <c r="R66" s="1" t="e">
        <f t="shared" si="17"/>
        <v>#REF!</v>
      </c>
      <c r="S66" s="1" t="e">
        <f t="shared" si="18"/>
        <v>#REF!</v>
      </c>
      <c r="T66" s="1">
        <v>61</v>
      </c>
      <c r="U66" s="15">
        <v>0</v>
      </c>
    </row>
    <row r="67" spans="1:21" s="15" customFormat="1" ht="12.75" customHeight="1" x14ac:dyDescent="0.2">
      <c r="A67" s="46" t="e">
        <f t="shared" si="19"/>
        <v>#REF!</v>
      </c>
      <c r="B67" s="14">
        <v>5718</v>
      </c>
      <c r="C67" s="13" t="s">
        <v>28</v>
      </c>
      <c r="D67" s="13" t="e">
        <f>VLOOKUP(B67,#REF!,7,FALSE)</f>
        <v>#REF!</v>
      </c>
      <c r="E67" s="57" t="e">
        <f>VLOOKUP(B67,#REF!,5,FALSE)</f>
        <v>#REF!</v>
      </c>
      <c r="F67" s="58" t="e">
        <f>VLOOKUP(B67,#REF!,7,FALSE)</f>
        <v>#REF!</v>
      </c>
      <c r="G67" s="58" t="e">
        <f>VLOOKUP(B67,#REF!,3,FALSE)</f>
        <v>#REF!</v>
      </c>
      <c r="H67" s="58"/>
      <c r="I67" s="58" t="e">
        <f t="shared" si="10"/>
        <v>#REF!</v>
      </c>
      <c r="J67" s="59" t="e">
        <f t="shared" si="11"/>
        <v>#REF!</v>
      </c>
      <c r="K67" s="58" t="e">
        <f t="shared" si="12"/>
        <v>#REF!</v>
      </c>
      <c r="L67" s="58" t="e">
        <f t="shared" si="13"/>
        <v>#REF!</v>
      </c>
      <c r="M67" s="1"/>
      <c r="N67" s="1" t="e">
        <f t="shared" si="14"/>
        <v>#REF!</v>
      </c>
      <c r="O67" s="1"/>
      <c r="P67" s="1" t="e">
        <f t="shared" si="15"/>
        <v>#REF!</v>
      </c>
      <c r="Q67" s="1" t="e">
        <f t="shared" si="16"/>
        <v>#REF!</v>
      </c>
      <c r="R67" s="1" t="e">
        <f t="shared" si="17"/>
        <v>#REF!</v>
      </c>
      <c r="S67" s="1" t="e">
        <f t="shared" si="18"/>
        <v>#REF!</v>
      </c>
      <c r="T67" s="1">
        <v>62</v>
      </c>
      <c r="U67" s="15">
        <v>0</v>
      </c>
    </row>
    <row r="68" spans="1:21" s="15" customFormat="1" ht="12.75" customHeight="1" x14ac:dyDescent="0.2">
      <c r="A68" s="46" t="e">
        <f t="shared" si="19"/>
        <v>#REF!</v>
      </c>
      <c r="B68" s="14">
        <v>5477</v>
      </c>
      <c r="C68" s="13" t="s">
        <v>69</v>
      </c>
      <c r="D68" s="13" t="e">
        <f>VLOOKUP(B68,#REF!,7,FALSE)</f>
        <v>#REF!</v>
      </c>
      <c r="E68" s="57" t="e">
        <f>VLOOKUP(B68,#REF!,5,FALSE)</f>
        <v>#REF!</v>
      </c>
      <c r="F68" s="58" t="e">
        <f>VLOOKUP(B68,#REF!,7,FALSE)</f>
        <v>#REF!</v>
      </c>
      <c r="G68" s="58" t="e">
        <f>VLOOKUP(B68,#REF!,3,FALSE)</f>
        <v>#REF!</v>
      </c>
      <c r="H68" s="58"/>
      <c r="I68" s="58" t="e">
        <f t="shared" si="10"/>
        <v>#REF!</v>
      </c>
      <c r="J68" s="59" t="e">
        <f t="shared" si="11"/>
        <v>#REF!</v>
      </c>
      <c r="K68" s="58" t="e">
        <f t="shared" si="12"/>
        <v>#REF!</v>
      </c>
      <c r="L68" s="58" t="e">
        <f t="shared" si="13"/>
        <v>#REF!</v>
      </c>
      <c r="M68" s="1"/>
      <c r="N68" s="1" t="e">
        <f t="shared" si="14"/>
        <v>#REF!</v>
      </c>
      <c r="O68" s="1"/>
      <c r="P68" s="1" t="e">
        <f t="shared" si="15"/>
        <v>#REF!</v>
      </c>
      <c r="Q68" s="1" t="e">
        <f t="shared" si="16"/>
        <v>#REF!</v>
      </c>
      <c r="R68" s="1" t="e">
        <f t="shared" si="17"/>
        <v>#REF!</v>
      </c>
      <c r="S68" s="1" t="e">
        <f t="shared" si="18"/>
        <v>#REF!</v>
      </c>
      <c r="T68" s="1">
        <v>63</v>
      </c>
      <c r="U68" s="15">
        <v>0</v>
      </c>
    </row>
    <row r="69" spans="1:21" s="15" customFormat="1" ht="12.75" customHeight="1" x14ac:dyDescent="0.2">
      <c r="A69" s="46" t="e">
        <f t="shared" si="19"/>
        <v>#REF!</v>
      </c>
      <c r="B69" s="14">
        <v>5523</v>
      </c>
      <c r="C69" s="13" t="s">
        <v>37</v>
      </c>
      <c r="D69" s="13" t="e">
        <f>VLOOKUP(B69,#REF!,7,FALSE)</f>
        <v>#REF!</v>
      </c>
      <c r="E69" s="57" t="e">
        <f>VLOOKUP(B69,#REF!,5,FALSE)</f>
        <v>#REF!</v>
      </c>
      <c r="F69" s="58" t="e">
        <f>VLOOKUP(B69,#REF!,7,FALSE)</f>
        <v>#REF!</v>
      </c>
      <c r="G69" s="58" t="e">
        <f>VLOOKUP(B69,#REF!,3,FALSE)</f>
        <v>#REF!</v>
      </c>
      <c r="H69" s="58"/>
      <c r="I69" s="58" t="e">
        <f t="shared" si="10"/>
        <v>#REF!</v>
      </c>
      <c r="J69" s="59" t="e">
        <f t="shared" si="11"/>
        <v>#REF!</v>
      </c>
      <c r="K69" s="58" t="e">
        <f t="shared" si="12"/>
        <v>#REF!</v>
      </c>
      <c r="L69" s="58" t="e">
        <f t="shared" si="13"/>
        <v>#REF!</v>
      </c>
      <c r="M69" s="1"/>
      <c r="N69" s="1" t="e">
        <f t="shared" si="14"/>
        <v>#REF!</v>
      </c>
      <c r="O69" s="1"/>
      <c r="P69" s="1" t="e">
        <f t="shared" ref="P69:P79" si="20">IF(N69="En dessus",1,0)</f>
        <v>#REF!</v>
      </c>
      <c r="Q69" s="1" t="e">
        <f t="shared" ref="Q69:Q79" si="21">IF(N69="Moyenne",1,0)</f>
        <v>#REF!</v>
      </c>
      <c r="R69" s="1" t="e">
        <f t="shared" ref="R69:R79" si="22">IF(N69="En dessous",1,0)</f>
        <v>#REF!</v>
      </c>
      <c r="S69" s="1" t="e">
        <f t="shared" ref="S69:S79" si="23">IF(N69="Vide",1,0)</f>
        <v>#REF!</v>
      </c>
      <c r="T69" s="1">
        <v>64</v>
      </c>
      <c r="U69" s="15">
        <v>0</v>
      </c>
    </row>
    <row r="70" spans="1:21" s="15" customFormat="1" ht="12.75" customHeight="1" x14ac:dyDescent="0.2">
      <c r="A70" s="46" t="e">
        <f t="shared" si="19"/>
        <v>#REF!</v>
      </c>
      <c r="B70" s="14">
        <v>5611</v>
      </c>
      <c r="C70" s="13" t="s">
        <v>56</v>
      </c>
      <c r="D70" s="13" t="e">
        <f>VLOOKUP(B70,#REF!,7,FALSE)</f>
        <v>#REF!</v>
      </c>
      <c r="E70" s="57" t="e">
        <f>VLOOKUP(B70,#REF!,5,FALSE)</f>
        <v>#REF!</v>
      </c>
      <c r="F70" s="58" t="e">
        <f>VLOOKUP(B70,#REF!,7,FALSE)</f>
        <v>#REF!</v>
      </c>
      <c r="G70" s="58" t="e">
        <f>VLOOKUP(B70,#REF!,3,FALSE)</f>
        <v>#REF!</v>
      </c>
      <c r="H70" s="58"/>
      <c r="I70" s="58" t="e">
        <f t="shared" ref="I70:I84" si="24">F70+G70+H70</f>
        <v>#REF!</v>
      </c>
      <c r="J70" s="59" t="e">
        <f t="shared" ref="J70:J84" si="25">ROUND((I70)/E70*100,5)</f>
        <v>#REF!</v>
      </c>
      <c r="K70" s="58" t="e">
        <f t="shared" ref="K70:K84" si="26">ROUND(E70*Référence/100,0)</f>
        <v>#REF!</v>
      </c>
      <c r="L70" s="58" t="e">
        <f t="shared" ref="L70:L84" si="27">K70-F70-G70</f>
        <v>#REF!</v>
      </c>
      <c r="M70" s="1"/>
      <c r="N70" s="1" t="e">
        <f t="shared" ref="N70:N86" si="28">IF(J70="","Vide",IF(J70&lt;Minimum,"En dessous",IF(J70&lt;Maximum,"Moyenne","En dessus")))</f>
        <v>#REF!</v>
      </c>
      <c r="O70" s="1"/>
      <c r="P70" s="1" t="e">
        <f t="shared" si="20"/>
        <v>#REF!</v>
      </c>
      <c r="Q70" s="1" t="e">
        <f t="shared" si="21"/>
        <v>#REF!</v>
      </c>
      <c r="R70" s="1" t="e">
        <f t="shared" si="22"/>
        <v>#REF!</v>
      </c>
      <c r="S70" s="1" t="e">
        <f t="shared" si="23"/>
        <v>#REF!</v>
      </c>
      <c r="T70" s="1">
        <v>65</v>
      </c>
      <c r="U70" s="15">
        <v>0</v>
      </c>
    </row>
    <row r="71" spans="1:21" s="15" customFormat="1" ht="12.75" customHeight="1" x14ac:dyDescent="0.2">
      <c r="A71" s="46" t="e">
        <f t="shared" si="19"/>
        <v>#REF!</v>
      </c>
      <c r="B71" s="14">
        <v>5717</v>
      </c>
      <c r="C71" s="13" t="s">
        <v>64</v>
      </c>
      <c r="D71" s="13" t="e">
        <f>VLOOKUP(B71,#REF!,7,FALSE)</f>
        <v>#REF!</v>
      </c>
      <c r="E71" s="57" t="e">
        <f>VLOOKUP(B71,#REF!,5,FALSE)</f>
        <v>#REF!</v>
      </c>
      <c r="F71" s="58" t="e">
        <f>VLOOKUP(B71,#REF!,7,FALSE)</f>
        <v>#REF!</v>
      </c>
      <c r="G71" s="58" t="e">
        <f>VLOOKUP(B71,#REF!,3,FALSE)</f>
        <v>#REF!</v>
      </c>
      <c r="H71" s="58"/>
      <c r="I71" s="58" t="e">
        <f t="shared" si="24"/>
        <v>#REF!</v>
      </c>
      <c r="J71" s="59" t="e">
        <f t="shared" si="25"/>
        <v>#REF!</v>
      </c>
      <c r="K71" s="58" t="e">
        <f t="shared" si="26"/>
        <v>#REF!</v>
      </c>
      <c r="L71" s="58" t="e">
        <f t="shared" si="27"/>
        <v>#REF!</v>
      </c>
      <c r="M71" s="1"/>
      <c r="N71" s="1" t="e">
        <f t="shared" si="28"/>
        <v>#REF!</v>
      </c>
      <c r="O71" s="1"/>
      <c r="P71" s="1" t="e">
        <f t="shared" si="20"/>
        <v>#REF!</v>
      </c>
      <c r="Q71" s="1" t="e">
        <f t="shared" si="21"/>
        <v>#REF!</v>
      </c>
      <c r="R71" s="1" t="e">
        <f t="shared" si="22"/>
        <v>#REF!</v>
      </c>
      <c r="S71" s="1" t="e">
        <f t="shared" si="23"/>
        <v>#REF!</v>
      </c>
      <c r="T71" s="1">
        <v>66</v>
      </c>
      <c r="U71" s="15">
        <v>0</v>
      </c>
    </row>
    <row r="72" spans="1:21" s="15" customFormat="1" ht="12.75" customHeight="1" x14ac:dyDescent="0.2">
      <c r="A72" s="46" t="e">
        <f t="shared" si="19"/>
        <v>#REF!</v>
      </c>
      <c r="B72" s="14">
        <v>5725</v>
      </c>
      <c r="C72" s="13" t="s">
        <v>67</v>
      </c>
      <c r="D72" s="13" t="e">
        <f>VLOOKUP(B72,#REF!,7,FALSE)</f>
        <v>#REF!</v>
      </c>
      <c r="E72" s="57" t="e">
        <f>VLOOKUP(B72,#REF!,5,FALSE)</f>
        <v>#REF!</v>
      </c>
      <c r="F72" s="58" t="e">
        <f>VLOOKUP(B72,#REF!,7,FALSE)</f>
        <v>#REF!</v>
      </c>
      <c r="G72" s="58" t="e">
        <f>VLOOKUP(B72,#REF!,3,FALSE)</f>
        <v>#REF!</v>
      </c>
      <c r="H72" s="58"/>
      <c r="I72" s="58" t="e">
        <f t="shared" si="24"/>
        <v>#REF!</v>
      </c>
      <c r="J72" s="59" t="e">
        <f t="shared" si="25"/>
        <v>#REF!</v>
      </c>
      <c r="K72" s="58" t="e">
        <f t="shared" si="26"/>
        <v>#REF!</v>
      </c>
      <c r="L72" s="58" t="e">
        <f t="shared" si="27"/>
        <v>#REF!</v>
      </c>
      <c r="M72" s="1"/>
      <c r="N72" s="1" t="e">
        <f t="shared" si="28"/>
        <v>#REF!</v>
      </c>
      <c r="O72" s="1"/>
      <c r="P72" s="1" t="e">
        <f t="shared" si="20"/>
        <v>#REF!</v>
      </c>
      <c r="Q72" s="1" t="e">
        <f t="shared" si="21"/>
        <v>#REF!</v>
      </c>
      <c r="R72" s="1" t="e">
        <f t="shared" si="22"/>
        <v>#REF!</v>
      </c>
      <c r="S72" s="1" t="e">
        <f t="shared" si="23"/>
        <v>#REF!</v>
      </c>
      <c r="T72" s="1">
        <v>67</v>
      </c>
      <c r="U72" s="15">
        <v>0</v>
      </c>
    </row>
    <row r="73" spans="1:21" s="15" customFormat="1" ht="12.75" customHeight="1" x14ac:dyDescent="0.2">
      <c r="A73" s="46" t="e">
        <f t="shared" si="19"/>
        <v>#REF!</v>
      </c>
      <c r="B73" s="14">
        <v>5633</v>
      </c>
      <c r="C73" s="13" t="s">
        <v>44</v>
      </c>
      <c r="D73" s="13" t="e">
        <f>VLOOKUP(B73,#REF!,7,FALSE)</f>
        <v>#REF!</v>
      </c>
      <c r="E73" s="57" t="e">
        <f>VLOOKUP(B73,#REF!,5,FALSE)</f>
        <v>#REF!</v>
      </c>
      <c r="F73" s="58" t="e">
        <f>VLOOKUP(B73,#REF!,7,FALSE)</f>
        <v>#REF!</v>
      </c>
      <c r="G73" s="58" t="e">
        <f>VLOOKUP(B73,#REF!,3,FALSE)</f>
        <v>#REF!</v>
      </c>
      <c r="H73" s="58"/>
      <c r="I73" s="58" t="e">
        <f t="shared" si="24"/>
        <v>#REF!</v>
      </c>
      <c r="J73" s="59" t="e">
        <f t="shared" si="25"/>
        <v>#REF!</v>
      </c>
      <c r="K73" s="58" t="e">
        <f t="shared" si="26"/>
        <v>#REF!</v>
      </c>
      <c r="L73" s="58" t="e">
        <f t="shared" si="27"/>
        <v>#REF!</v>
      </c>
      <c r="M73" s="1"/>
      <c r="N73" s="1" t="e">
        <f t="shared" si="28"/>
        <v>#REF!</v>
      </c>
      <c r="O73" s="1"/>
      <c r="P73" s="1" t="e">
        <f t="shared" si="20"/>
        <v>#REF!</v>
      </c>
      <c r="Q73" s="1" t="e">
        <f t="shared" si="21"/>
        <v>#REF!</v>
      </c>
      <c r="R73" s="1" t="e">
        <f t="shared" si="22"/>
        <v>#REF!</v>
      </c>
      <c r="S73" s="1" t="e">
        <f t="shared" si="23"/>
        <v>#REF!</v>
      </c>
      <c r="T73" s="1">
        <v>68</v>
      </c>
      <c r="U73" s="15">
        <v>0</v>
      </c>
    </row>
    <row r="74" spans="1:21" s="15" customFormat="1" ht="12.75" customHeight="1" x14ac:dyDescent="0.2">
      <c r="A74" s="46" t="e">
        <f t="shared" si="19"/>
        <v>#REF!</v>
      </c>
      <c r="B74" s="14">
        <v>5656</v>
      </c>
      <c r="C74" s="13" t="s">
        <v>68</v>
      </c>
      <c r="D74" s="13" t="e">
        <f>VLOOKUP(B74,#REF!,7,FALSE)</f>
        <v>#REF!</v>
      </c>
      <c r="E74" s="57" t="e">
        <f>VLOOKUP(B74,#REF!,5,FALSE)</f>
        <v>#REF!</v>
      </c>
      <c r="F74" s="58" t="e">
        <f>VLOOKUP(B74,#REF!,7,FALSE)</f>
        <v>#REF!</v>
      </c>
      <c r="G74" s="58" t="e">
        <f>VLOOKUP(B74,#REF!,3,FALSE)</f>
        <v>#REF!</v>
      </c>
      <c r="H74" s="58"/>
      <c r="I74" s="58" t="e">
        <f t="shared" si="24"/>
        <v>#REF!</v>
      </c>
      <c r="J74" s="59" t="e">
        <f t="shared" si="25"/>
        <v>#REF!</v>
      </c>
      <c r="K74" s="58" t="e">
        <f t="shared" si="26"/>
        <v>#REF!</v>
      </c>
      <c r="L74" s="58" t="e">
        <f t="shared" si="27"/>
        <v>#REF!</v>
      </c>
      <c r="M74" s="1"/>
      <c r="N74" s="1" t="e">
        <f t="shared" si="28"/>
        <v>#REF!</v>
      </c>
      <c r="O74" s="1"/>
      <c r="P74" s="1" t="e">
        <f t="shared" si="20"/>
        <v>#REF!</v>
      </c>
      <c r="Q74" s="1" t="e">
        <f t="shared" si="21"/>
        <v>#REF!</v>
      </c>
      <c r="R74" s="1" t="e">
        <f t="shared" si="22"/>
        <v>#REF!</v>
      </c>
      <c r="S74" s="1" t="e">
        <f t="shared" si="23"/>
        <v>#REF!</v>
      </c>
      <c r="T74" s="1">
        <v>69</v>
      </c>
      <c r="U74" s="15">
        <v>0</v>
      </c>
    </row>
    <row r="75" spans="1:21" s="15" customFormat="1" ht="12.75" customHeight="1" x14ac:dyDescent="0.2">
      <c r="A75" s="46" t="e">
        <f t="shared" si="19"/>
        <v>#REF!</v>
      </c>
      <c r="B75" s="14">
        <v>5831</v>
      </c>
      <c r="C75" s="13" t="s">
        <v>54</v>
      </c>
      <c r="D75" s="13" t="e">
        <f>VLOOKUP(B75,#REF!,7,FALSE)</f>
        <v>#REF!</v>
      </c>
      <c r="E75" s="57" t="e">
        <f>VLOOKUP(B75,#REF!,5,FALSE)</f>
        <v>#REF!</v>
      </c>
      <c r="F75" s="58" t="e">
        <f>VLOOKUP(B75,#REF!,7,FALSE)</f>
        <v>#REF!</v>
      </c>
      <c r="G75" s="58" t="e">
        <f>VLOOKUP(B75,#REF!,3,FALSE)</f>
        <v>#REF!</v>
      </c>
      <c r="H75" s="58"/>
      <c r="I75" s="58" t="e">
        <f t="shared" si="24"/>
        <v>#REF!</v>
      </c>
      <c r="J75" s="59" t="e">
        <f t="shared" si="25"/>
        <v>#REF!</v>
      </c>
      <c r="K75" s="58" t="e">
        <f t="shared" si="26"/>
        <v>#REF!</v>
      </c>
      <c r="L75" s="58" t="e">
        <f t="shared" si="27"/>
        <v>#REF!</v>
      </c>
      <c r="M75" s="1"/>
      <c r="N75" s="1" t="e">
        <f t="shared" si="28"/>
        <v>#REF!</v>
      </c>
      <c r="O75" s="1"/>
      <c r="P75" s="1" t="e">
        <f t="shared" si="20"/>
        <v>#REF!</v>
      </c>
      <c r="Q75" s="1" t="e">
        <f t="shared" si="21"/>
        <v>#REF!</v>
      </c>
      <c r="R75" s="1" t="e">
        <f t="shared" si="22"/>
        <v>#REF!</v>
      </c>
      <c r="S75" s="1" t="e">
        <f t="shared" si="23"/>
        <v>#REF!</v>
      </c>
      <c r="T75" s="1">
        <v>70</v>
      </c>
      <c r="U75" s="15">
        <v>0</v>
      </c>
    </row>
    <row r="76" spans="1:21" s="15" customFormat="1" ht="12.75" customHeight="1" x14ac:dyDescent="0.2">
      <c r="A76" s="46" t="e">
        <f t="shared" si="19"/>
        <v>#REF!</v>
      </c>
      <c r="B76" s="14">
        <v>5607</v>
      </c>
      <c r="C76" s="13" t="s">
        <v>46</v>
      </c>
      <c r="D76" s="13" t="e">
        <f>VLOOKUP(B76,#REF!,7,FALSE)</f>
        <v>#REF!</v>
      </c>
      <c r="E76" s="57" t="e">
        <f>VLOOKUP(B76,#REF!,5,FALSE)</f>
        <v>#REF!</v>
      </c>
      <c r="F76" s="58" t="e">
        <f>VLOOKUP(B76,#REF!,7,FALSE)</f>
        <v>#REF!</v>
      </c>
      <c r="G76" s="58" t="e">
        <f>VLOOKUP(B76,#REF!,3,FALSE)</f>
        <v>#REF!</v>
      </c>
      <c r="H76" s="58"/>
      <c r="I76" s="58" t="e">
        <f t="shared" si="24"/>
        <v>#REF!</v>
      </c>
      <c r="J76" s="59" t="e">
        <f t="shared" si="25"/>
        <v>#REF!</v>
      </c>
      <c r="K76" s="58" t="e">
        <f t="shared" si="26"/>
        <v>#REF!</v>
      </c>
      <c r="L76" s="58" t="e">
        <f t="shared" si="27"/>
        <v>#REF!</v>
      </c>
      <c r="M76" s="1"/>
      <c r="N76" s="1" t="e">
        <f t="shared" si="28"/>
        <v>#REF!</v>
      </c>
      <c r="O76" s="1"/>
      <c r="P76" s="1" t="e">
        <f t="shared" si="20"/>
        <v>#REF!</v>
      </c>
      <c r="Q76" s="1" t="e">
        <f t="shared" si="21"/>
        <v>#REF!</v>
      </c>
      <c r="R76" s="1" t="e">
        <f t="shared" si="22"/>
        <v>#REF!</v>
      </c>
      <c r="S76" s="1" t="e">
        <f t="shared" si="23"/>
        <v>#REF!</v>
      </c>
      <c r="T76" s="1">
        <v>71</v>
      </c>
      <c r="U76" s="15">
        <v>0</v>
      </c>
    </row>
    <row r="77" spans="1:21" s="15" customFormat="1" ht="12.75" customHeight="1" x14ac:dyDescent="0.2">
      <c r="A77" s="46" t="e">
        <f t="shared" si="19"/>
        <v>#REF!</v>
      </c>
      <c r="B77" s="14">
        <v>5638</v>
      </c>
      <c r="C77" s="13" t="s">
        <v>41</v>
      </c>
      <c r="D77" s="13" t="e">
        <f>VLOOKUP(B77,#REF!,7,FALSE)</f>
        <v>#REF!</v>
      </c>
      <c r="E77" s="57" t="e">
        <f>VLOOKUP(B77,#REF!,5,FALSE)</f>
        <v>#REF!</v>
      </c>
      <c r="F77" s="58" t="e">
        <f>VLOOKUP(B77,#REF!,7,FALSE)</f>
        <v>#REF!</v>
      </c>
      <c r="G77" s="58" t="e">
        <f>VLOOKUP(B77,#REF!,3,FALSE)</f>
        <v>#REF!</v>
      </c>
      <c r="H77" s="58"/>
      <c r="I77" s="58" t="e">
        <f t="shared" si="24"/>
        <v>#REF!</v>
      </c>
      <c r="J77" s="59" t="e">
        <f t="shared" si="25"/>
        <v>#REF!</v>
      </c>
      <c r="K77" s="58" t="e">
        <f t="shared" si="26"/>
        <v>#REF!</v>
      </c>
      <c r="L77" s="58" t="e">
        <f t="shared" si="27"/>
        <v>#REF!</v>
      </c>
      <c r="M77" s="1"/>
      <c r="N77" s="1" t="e">
        <f t="shared" si="28"/>
        <v>#REF!</v>
      </c>
      <c r="O77" s="1"/>
      <c r="P77" s="1" t="e">
        <f t="shared" si="20"/>
        <v>#REF!</v>
      </c>
      <c r="Q77" s="1" t="e">
        <f t="shared" si="21"/>
        <v>#REF!</v>
      </c>
      <c r="R77" s="1" t="e">
        <f t="shared" si="22"/>
        <v>#REF!</v>
      </c>
      <c r="S77" s="1" t="e">
        <f t="shared" si="23"/>
        <v>#REF!</v>
      </c>
      <c r="T77" s="1">
        <v>72</v>
      </c>
      <c r="U77" s="15">
        <v>0</v>
      </c>
    </row>
    <row r="78" spans="1:21" s="15" customFormat="1" ht="12.75" customHeight="1" x14ac:dyDescent="0.2">
      <c r="A78" s="46" t="e">
        <f t="shared" si="19"/>
        <v>#REF!</v>
      </c>
      <c r="B78" s="14">
        <v>5604</v>
      </c>
      <c r="C78" s="13" t="s">
        <v>30</v>
      </c>
      <c r="D78" s="13" t="e">
        <f>VLOOKUP(B78,#REF!,7,FALSE)</f>
        <v>#REF!</v>
      </c>
      <c r="E78" s="57" t="e">
        <f>VLOOKUP(B78,#REF!,5,FALSE)</f>
        <v>#REF!</v>
      </c>
      <c r="F78" s="58" t="e">
        <f>VLOOKUP(B78,#REF!,7,FALSE)</f>
        <v>#REF!</v>
      </c>
      <c r="G78" s="58" t="e">
        <f>VLOOKUP(B78,#REF!,3,FALSE)</f>
        <v>#REF!</v>
      </c>
      <c r="H78" s="58"/>
      <c r="I78" s="58" t="e">
        <f t="shared" si="24"/>
        <v>#REF!</v>
      </c>
      <c r="J78" s="59" t="e">
        <f t="shared" si="25"/>
        <v>#REF!</v>
      </c>
      <c r="K78" s="58" t="e">
        <f t="shared" si="26"/>
        <v>#REF!</v>
      </c>
      <c r="L78" s="58" t="e">
        <f t="shared" si="27"/>
        <v>#REF!</v>
      </c>
      <c r="M78" s="1"/>
      <c r="N78" s="1" t="e">
        <f t="shared" si="28"/>
        <v>#REF!</v>
      </c>
      <c r="O78" s="1"/>
      <c r="P78" s="1" t="e">
        <f t="shared" si="20"/>
        <v>#REF!</v>
      </c>
      <c r="Q78" s="1" t="e">
        <f t="shared" si="21"/>
        <v>#REF!</v>
      </c>
      <c r="R78" s="1" t="e">
        <f t="shared" si="22"/>
        <v>#REF!</v>
      </c>
      <c r="S78" s="1" t="e">
        <f t="shared" si="23"/>
        <v>#REF!</v>
      </c>
      <c r="T78" s="1">
        <v>73</v>
      </c>
      <c r="U78" s="15">
        <v>0</v>
      </c>
    </row>
    <row r="79" spans="1:21" s="15" customFormat="1" ht="12.75" customHeight="1" x14ac:dyDescent="0.2">
      <c r="A79" s="46" t="e">
        <f t="shared" si="19"/>
        <v>#REF!</v>
      </c>
      <c r="B79" s="14">
        <v>5702</v>
      </c>
      <c r="C79" s="13" t="s">
        <v>47</v>
      </c>
      <c r="D79" s="13" t="e">
        <f>VLOOKUP(B79,#REF!,7,FALSE)</f>
        <v>#REF!</v>
      </c>
      <c r="E79" s="57" t="e">
        <f>VLOOKUP(B79,#REF!,5,FALSE)</f>
        <v>#REF!</v>
      </c>
      <c r="F79" s="58" t="e">
        <f>VLOOKUP(B79,#REF!,7,FALSE)</f>
        <v>#REF!</v>
      </c>
      <c r="G79" s="58" t="e">
        <f>VLOOKUP(B79,#REF!,3,FALSE)</f>
        <v>#REF!</v>
      </c>
      <c r="H79" s="58"/>
      <c r="I79" s="58" t="e">
        <f t="shared" si="24"/>
        <v>#REF!</v>
      </c>
      <c r="J79" s="59" t="e">
        <f t="shared" si="25"/>
        <v>#REF!</v>
      </c>
      <c r="K79" s="58" t="e">
        <f t="shared" si="26"/>
        <v>#REF!</v>
      </c>
      <c r="L79" s="58" t="e">
        <f t="shared" si="27"/>
        <v>#REF!</v>
      </c>
      <c r="M79" s="1"/>
      <c r="N79" s="1" t="e">
        <f t="shared" si="28"/>
        <v>#REF!</v>
      </c>
      <c r="O79" s="1"/>
      <c r="P79" s="1" t="e">
        <f t="shared" si="20"/>
        <v>#REF!</v>
      </c>
      <c r="Q79" s="1" t="e">
        <f t="shared" si="21"/>
        <v>#REF!</v>
      </c>
      <c r="R79" s="1" t="e">
        <f t="shared" si="22"/>
        <v>#REF!</v>
      </c>
      <c r="S79" s="1" t="e">
        <f t="shared" si="23"/>
        <v>#REF!</v>
      </c>
      <c r="T79" s="1">
        <v>74</v>
      </c>
      <c r="U79" s="15">
        <v>0</v>
      </c>
    </row>
    <row r="80" spans="1:21" s="15" customFormat="1" ht="12.75" customHeight="1" x14ac:dyDescent="0.2">
      <c r="A80" s="46" t="e">
        <f t="shared" si="19"/>
        <v>#REF!</v>
      </c>
      <c r="B80" s="14">
        <v>5498</v>
      </c>
      <c r="C80" s="13" t="s">
        <v>36</v>
      </c>
      <c r="D80" s="13" t="e">
        <f>VLOOKUP(B80,#REF!,7,FALSE)</f>
        <v>#REF!</v>
      </c>
      <c r="E80" s="57" t="e">
        <f>VLOOKUP(B80,#REF!,5,FALSE)</f>
        <v>#REF!</v>
      </c>
      <c r="F80" s="58" t="e">
        <f>VLOOKUP(B80,#REF!,7,FALSE)</f>
        <v>#REF!</v>
      </c>
      <c r="G80" s="58" t="e">
        <f>VLOOKUP(B80,#REF!,3,FALSE)</f>
        <v>#REF!</v>
      </c>
      <c r="H80" s="58"/>
      <c r="I80" s="58" t="e">
        <f t="shared" si="24"/>
        <v>#REF!</v>
      </c>
      <c r="J80" s="59" t="e">
        <f t="shared" si="25"/>
        <v>#REF!</v>
      </c>
      <c r="K80" s="58" t="e">
        <f t="shared" si="26"/>
        <v>#REF!</v>
      </c>
      <c r="L80" s="58" t="e">
        <f t="shared" si="27"/>
        <v>#REF!</v>
      </c>
      <c r="M80" s="1"/>
      <c r="N80" s="1" t="e">
        <f t="shared" si="28"/>
        <v>#REF!</v>
      </c>
      <c r="O80" s="1"/>
      <c r="P80" s="1" t="e">
        <f t="shared" ref="P80:P81" si="29">IF(N80="En dessus",1,0)</f>
        <v>#REF!</v>
      </c>
      <c r="Q80" s="1" t="e">
        <f t="shared" ref="Q80:Q81" si="30">IF(N80="Moyenne",1,0)</f>
        <v>#REF!</v>
      </c>
      <c r="R80" s="1" t="e">
        <f t="shared" ref="R80:R81" si="31">IF(N80="En dessous",1,0)</f>
        <v>#REF!</v>
      </c>
      <c r="S80" s="1" t="e">
        <f t="shared" ref="S80:S81" si="32">IF(N80="Vide",1,0)</f>
        <v>#REF!</v>
      </c>
      <c r="T80" s="1">
        <v>75</v>
      </c>
      <c r="U80" s="15">
        <v>0</v>
      </c>
    </row>
    <row r="81" spans="1:21" s="15" customFormat="1" ht="12.75" customHeight="1" x14ac:dyDescent="0.2">
      <c r="A81" s="46" t="e">
        <f t="shared" si="19"/>
        <v>#REF!</v>
      </c>
      <c r="B81" s="14">
        <v>5693</v>
      </c>
      <c r="C81" s="13" t="s">
        <v>43</v>
      </c>
      <c r="D81" s="13" t="e">
        <f>VLOOKUP(B81,#REF!,7,FALSE)</f>
        <v>#REF!</v>
      </c>
      <c r="E81" s="57" t="e">
        <f>VLOOKUP(B81,#REF!,5,FALSE)</f>
        <v>#REF!</v>
      </c>
      <c r="F81" s="58" t="e">
        <f>VLOOKUP(B81,#REF!,7,FALSE)</f>
        <v>#REF!</v>
      </c>
      <c r="G81" s="58" t="e">
        <f>VLOOKUP(B81,#REF!,3,FALSE)</f>
        <v>#REF!</v>
      </c>
      <c r="H81" s="58"/>
      <c r="I81" s="58" t="e">
        <f t="shared" si="24"/>
        <v>#REF!</v>
      </c>
      <c r="J81" s="59" t="e">
        <f t="shared" si="25"/>
        <v>#REF!</v>
      </c>
      <c r="K81" s="58" t="e">
        <f t="shared" si="26"/>
        <v>#REF!</v>
      </c>
      <c r="L81" s="58" t="e">
        <f t="shared" si="27"/>
        <v>#REF!</v>
      </c>
      <c r="M81" s="1"/>
      <c r="N81" s="1" t="e">
        <f t="shared" si="28"/>
        <v>#REF!</v>
      </c>
      <c r="O81" s="1"/>
      <c r="P81" s="1" t="e">
        <f t="shared" si="29"/>
        <v>#REF!</v>
      </c>
      <c r="Q81" s="1" t="e">
        <f t="shared" si="30"/>
        <v>#REF!</v>
      </c>
      <c r="R81" s="1" t="e">
        <f t="shared" si="31"/>
        <v>#REF!</v>
      </c>
      <c r="S81" s="1" t="e">
        <f t="shared" si="32"/>
        <v>#REF!</v>
      </c>
      <c r="T81" s="1">
        <v>76</v>
      </c>
      <c r="U81" s="15">
        <v>0</v>
      </c>
    </row>
    <row r="82" spans="1:21" s="15" customFormat="1" ht="12.75" customHeight="1" x14ac:dyDescent="0.2">
      <c r="A82" s="46" t="e">
        <f t="shared" si="19"/>
        <v>#REF!</v>
      </c>
      <c r="B82" s="14">
        <v>5587</v>
      </c>
      <c r="C82" s="13" t="s">
        <v>91</v>
      </c>
      <c r="D82" s="13" t="e">
        <f>VLOOKUP(B82,#REF!,7,FALSE)</f>
        <v>#REF!</v>
      </c>
      <c r="E82" s="57" t="e">
        <f>VLOOKUP(B82,#REF!,5,FALSE)</f>
        <v>#REF!</v>
      </c>
      <c r="F82" s="58" t="e">
        <f>VLOOKUP(B82,#REF!,7,FALSE)</f>
        <v>#REF!</v>
      </c>
      <c r="G82" s="58" t="e">
        <f>VLOOKUP(B82,#REF!,3,FALSE)</f>
        <v>#REF!</v>
      </c>
      <c r="H82" s="58"/>
      <c r="I82" s="58" t="e">
        <f t="shared" si="24"/>
        <v>#REF!</v>
      </c>
      <c r="J82" s="59" t="e">
        <f t="shared" si="25"/>
        <v>#REF!</v>
      </c>
      <c r="K82" s="58" t="e">
        <f t="shared" si="26"/>
        <v>#REF!</v>
      </c>
      <c r="L82" s="58" t="e">
        <f t="shared" si="27"/>
        <v>#REF!</v>
      </c>
      <c r="M82" s="1"/>
      <c r="N82" s="1" t="e">
        <f t="shared" si="28"/>
        <v>#REF!</v>
      </c>
      <c r="O82" s="1"/>
      <c r="P82" s="1" t="e">
        <f t="shared" ref="P82:P86" si="33">IF(N82="En dessus",1,0)</f>
        <v>#REF!</v>
      </c>
      <c r="Q82" s="1" t="e">
        <f t="shared" ref="Q82:Q86" si="34">IF(N82="Moyenne",1,0)</f>
        <v>#REF!</v>
      </c>
      <c r="R82" s="1" t="e">
        <f t="shared" ref="R82:R86" si="35">IF(N82="En dessous",1,0)</f>
        <v>#REF!</v>
      </c>
      <c r="S82" s="1" t="e">
        <f t="shared" ref="S82:S86" si="36">IF(N82="Vide",1,0)</f>
        <v>#REF!</v>
      </c>
      <c r="T82" s="1">
        <v>77</v>
      </c>
      <c r="U82" s="15">
        <v>0</v>
      </c>
    </row>
    <row r="83" spans="1:21" s="15" customFormat="1" ht="12.75" customHeight="1" x14ac:dyDescent="0.2">
      <c r="A83" s="46" t="e">
        <f t="shared" si="19"/>
        <v>#REF!</v>
      </c>
      <c r="B83" s="14">
        <v>5799</v>
      </c>
      <c r="C83" s="13" t="s">
        <v>29</v>
      </c>
      <c r="D83" s="13" t="e">
        <f>VLOOKUP(B83,#REF!,7,FALSE)</f>
        <v>#REF!</v>
      </c>
      <c r="E83" s="57" t="e">
        <f>VLOOKUP(B83,#REF!,5,FALSE)</f>
        <v>#REF!</v>
      </c>
      <c r="F83" s="58" t="e">
        <f>VLOOKUP(B83,#REF!,7,FALSE)</f>
        <v>#REF!</v>
      </c>
      <c r="G83" s="58" t="e">
        <f>VLOOKUP(B83,#REF!,3,FALSE)</f>
        <v>#REF!</v>
      </c>
      <c r="H83" s="58"/>
      <c r="I83" s="58" t="e">
        <f t="shared" si="24"/>
        <v>#REF!</v>
      </c>
      <c r="J83" s="59" t="e">
        <f t="shared" si="25"/>
        <v>#REF!</v>
      </c>
      <c r="K83" s="58" t="e">
        <f t="shared" si="26"/>
        <v>#REF!</v>
      </c>
      <c r="L83" s="58" t="e">
        <f t="shared" si="27"/>
        <v>#REF!</v>
      </c>
      <c r="M83" s="1"/>
      <c r="N83" s="1" t="e">
        <f t="shared" si="28"/>
        <v>#REF!</v>
      </c>
      <c r="O83" s="1"/>
      <c r="P83" s="1" t="e">
        <f t="shared" si="33"/>
        <v>#REF!</v>
      </c>
      <c r="Q83" s="1" t="e">
        <f t="shared" si="34"/>
        <v>#REF!</v>
      </c>
      <c r="R83" s="1" t="e">
        <f t="shared" si="35"/>
        <v>#REF!</v>
      </c>
      <c r="S83" s="1" t="e">
        <f t="shared" si="36"/>
        <v>#REF!</v>
      </c>
      <c r="T83" s="1">
        <v>78</v>
      </c>
      <c r="U83" s="15">
        <v>0</v>
      </c>
    </row>
    <row r="84" spans="1:21" s="15" customFormat="1" ht="12.75" customHeight="1" x14ac:dyDescent="0.2">
      <c r="A84" s="46" t="e">
        <f t="shared" si="19"/>
        <v>#REF!</v>
      </c>
      <c r="B84" s="14">
        <v>5723</v>
      </c>
      <c r="C84" s="13" t="s">
        <v>31</v>
      </c>
      <c r="D84" s="13" t="e">
        <f>VLOOKUP(B84,#REF!,7,FALSE)</f>
        <v>#REF!</v>
      </c>
      <c r="E84" s="57" t="e">
        <f>VLOOKUP(B84,#REF!,5,FALSE)</f>
        <v>#REF!</v>
      </c>
      <c r="F84" s="58" t="e">
        <f>VLOOKUP(B84,#REF!,7,FALSE)</f>
        <v>#REF!</v>
      </c>
      <c r="G84" s="58" t="e">
        <f>VLOOKUP(B84,#REF!,3,FALSE)</f>
        <v>#REF!</v>
      </c>
      <c r="H84" s="58"/>
      <c r="I84" s="58" t="e">
        <f t="shared" si="24"/>
        <v>#REF!</v>
      </c>
      <c r="J84" s="59" t="e">
        <f t="shared" si="25"/>
        <v>#REF!</v>
      </c>
      <c r="K84" s="58" t="e">
        <f t="shared" si="26"/>
        <v>#REF!</v>
      </c>
      <c r="L84" s="58" t="e">
        <f t="shared" si="27"/>
        <v>#REF!</v>
      </c>
      <c r="M84" s="1"/>
      <c r="N84" s="1" t="e">
        <f t="shared" si="28"/>
        <v>#REF!</v>
      </c>
      <c r="O84" s="1"/>
      <c r="P84" s="1" t="e">
        <f t="shared" si="33"/>
        <v>#REF!</v>
      </c>
      <c r="Q84" s="1" t="e">
        <f t="shared" si="34"/>
        <v>#REF!</v>
      </c>
      <c r="R84" s="1" t="e">
        <f t="shared" si="35"/>
        <v>#REF!</v>
      </c>
      <c r="S84" s="1" t="e">
        <f t="shared" si="36"/>
        <v>#REF!</v>
      </c>
      <c r="T84" s="1">
        <v>79</v>
      </c>
      <c r="U84" s="15">
        <v>0</v>
      </c>
    </row>
    <row r="85" spans="1:21" s="15" customFormat="1" ht="12.75" hidden="1" customHeight="1" outlineLevel="1" x14ac:dyDescent="0.2">
      <c r="A85" s="46" t="e">
        <f t="shared" si="19"/>
        <v>#REF!</v>
      </c>
      <c r="B85" s="14">
        <v>5592</v>
      </c>
      <c r="C85" s="13" t="s">
        <v>59</v>
      </c>
      <c r="D85" s="13" t="e">
        <f>VLOOKUP(B85,#REF!,7,FALSE)</f>
        <v>#REF!</v>
      </c>
      <c r="E85" s="57" t="e">
        <f>VLOOKUP(B85,#REF!,5,FALSE)</f>
        <v>#REF!</v>
      </c>
      <c r="F85" s="58" t="e">
        <f>VLOOKUP(B85,#REF!,7,FALSE)</f>
        <v>#REF!</v>
      </c>
      <c r="G85" s="58" t="e">
        <f>VLOOKUP(B85,#REF!,3,FALSE)</f>
        <v>#REF!</v>
      </c>
      <c r="H85" s="58"/>
      <c r="I85" s="58" t="e">
        <f t="shared" ref="I85:I86" si="37">F85+G85+H85</f>
        <v>#REF!</v>
      </c>
      <c r="J85" s="59" t="e">
        <f t="shared" ref="J85:J86" si="38">ROUND((I85)/E85*100,5)</f>
        <v>#REF!</v>
      </c>
      <c r="K85" s="58" t="e">
        <f t="shared" ref="K85:K86" si="39">ROUND(E85*Référence/100,0)</f>
        <v>#REF!</v>
      </c>
      <c r="L85" s="58" t="e">
        <f t="shared" ref="L85:L86" si="40">K85-F85-G85</f>
        <v>#REF!</v>
      </c>
      <c r="M85" s="1"/>
      <c r="N85" s="1" t="e">
        <f t="shared" si="28"/>
        <v>#REF!</v>
      </c>
      <c r="O85" s="1"/>
      <c r="P85" s="1" t="e">
        <f t="shared" si="33"/>
        <v>#REF!</v>
      </c>
      <c r="Q85" s="1" t="e">
        <f t="shared" si="34"/>
        <v>#REF!</v>
      </c>
      <c r="R85" s="1" t="e">
        <f t="shared" si="35"/>
        <v>#REF!</v>
      </c>
      <c r="S85" s="1" t="e">
        <f t="shared" si="36"/>
        <v>#REF!</v>
      </c>
      <c r="T85" s="1">
        <v>80</v>
      </c>
      <c r="U85" s="15">
        <v>0</v>
      </c>
    </row>
    <row r="86" spans="1:21" s="15" customFormat="1" ht="12.75" hidden="1" customHeight="1" outlineLevel="1" x14ac:dyDescent="0.2">
      <c r="A86" s="46" t="e">
        <f t="shared" si="19"/>
        <v>#REF!</v>
      </c>
      <c r="B86" s="14">
        <v>5636</v>
      </c>
      <c r="C86" s="13" t="s">
        <v>45</v>
      </c>
      <c r="D86" s="13" t="e">
        <f>VLOOKUP(B86,#REF!,7,FALSE)</f>
        <v>#REF!</v>
      </c>
      <c r="E86" s="57" t="e">
        <f>VLOOKUP(B86,#REF!,5,FALSE)</f>
        <v>#REF!</v>
      </c>
      <c r="F86" s="58" t="e">
        <f>VLOOKUP(B86,#REF!,7,FALSE)</f>
        <v>#REF!</v>
      </c>
      <c r="G86" s="58" t="e">
        <f>VLOOKUP(B86,#REF!,3,FALSE)</f>
        <v>#REF!</v>
      </c>
      <c r="H86" s="58"/>
      <c r="I86" s="58" t="e">
        <f t="shared" si="37"/>
        <v>#REF!</v>
      </c>
      <c r="J86" s="59" t="e">
        <f t="shared" si="38"/>
        <v>#REF!</v>
      </c>
      <c r="K86" s="58" t="e">
        <f t="shared" si="39"/>
        <v>#REF!</v>
      </c>
      <c r="L86" s="58" t="e">
        <f t="shared" si="40"/>
        <v>#REF!</v>
      </c>
      <c r="M86" s="1"/>
      <c r="N86" s="1" t="e">
        <f t="shared" si="28"/>
        <v>#REF!</v>
      </c>
      <c r="O86" s="1"/>
      <c r="P86" s="1" t="e">
        <f t="shared" si="33"/>
        <v>#REF!</v>
      </c>
      <c r="Q86" s="1" t="e">
        <f t="shared" si="34"/>
        <v>#REF!</v>
      </c>
      <c r="R86" s="1" t="e">
        <f t="shared" si="35"/>
        <v>#REF!</v>
      </c>
      <c r="S86" s="1" t="e">
        <f t="shared" si="36"/>
        <v>#REF!</v>
      </c>
      <c r="T86" s="1">
        <v>81</v>
      </c>
      <c r="U86" s="15">
        <v>0</v>
      </c>
    </row>
    <row r="87" spans="1:21" s="15" customFormat="1" ht="12.75" hidden="1" customHeight="1" outlineLevel="1" x14ac:dyDescent="0.2">
      <c r="A87" s="46"/>
      <c r="B87" s="12"/>
      <c r="C87" s="13"/>
      <c r="D87" s="13"/>
      <c r="E87" s="57"/>
      <c r="F87" s="58"/>
      <c r="G87" s="58"/>
      <c r="H87" s="58"/>
      <c r="I87" s="58"/>
      <c r="J87" s="59"/>
      <c r="K87" s="58"/>
      <c r="L87" s="58"/>
      <c r="M87" s="1"/>
      <c r="N87" s="1"/>
      <c r="O87" s="1"/>
      <c r="P87" s="1"/>
      <c r="Q87" s="1"/>
      <c r="R87" s="1"/>
      <c r="S87" s="1"/>
      <c r="T87" s="1"/>
    </row>
    <row r="88" spans="1:21" s="15" customFormat="1" ht="12.75" hidden="1" customHeight="1" outlineLevel="1" x14ac:dyDescent="0.2">
      <c r="A88" s="46"/>
      <c r="B88" s="12"/>
      <c r="C88" s="13"/>
      <c r="D88" s="13"/>
      <c r="E88" s="57"/>
      <c r="F88" s="58"/>
      <c r="G88" s="58"/>
      <c r="H88" s="58"/>
      <c r="I88" s="58"/>
      <c r="J88" s="59"/>
      <c r="K88" s="58"/>
      <c r="L88" s="58"/>
      <c r="M88" s="1"/>
      <c r="N88" s="1"/>
      <c r="O88" s="1"/>
      <c r="P88" s="1"/>
      <c r="Q88" s="1"/>
      <c r="R88" s="1"/>
      <c r="S88" s="1"/>
      <c r="T88" s="1"/>
    </row>
    <row r="89" spans="1:21" s="15" customFormat="1" ht="12.75" hidden="1" customHeight="1" outlineLevel="1" x14ac:dyDescent="0.2">
      <c r="A89" s="46"/>
      <c r="B89" s="12"/>
      <c r="C89" s="13"/>
      <c r="D89" s="13"/>
      <c r="E89" s="57"/>
      <c r="F89" s="58"/>
      <c r="G89" s="58"/>
      <c r="H89" s="58"/>
      <c r="I89" s="58"/>
      <c r="J89" s="59"/>
      <c r="K89" s="58"/>
      <c r="L89" s="58"/>
      <c r="M89" s="1"/>
      <c r="N89" s="1"/>
      <c r="O89" s="1"/>
      <c r="P89" s="1"/>
      <c r="Q89" s="1"/>
      <c r="R89" s="1"/>
      <c r="S89" s="1"/>
      <c r="T89" s="1"/>
    </row>
    <row r="90" spans="1:21" s="15" customFormat="1" ht="12.75" hidden="1" customHeight="1" outlineLevel="1" x14ac:dyDescent="0.2">
      <c r="A90" s="46"/>
      <c r="B90" s="12"/>
      <c r="C90" s="13"/>
      <c r="D90" s="13"/>
      <c r="E90" s="57"/>
      <c r="F90" s="58"/>
      <c r="G90" s="58"/>
      <c r="H90" s="58"/>
      <c r="I90" s="58"/>
      <c r="J90" s="59"/>
      <c r="K90" s="58"/>
      <c r="L90" s="58"/>
      <c r="M90" s="1"/>
      <c r="N90" s="1"/>
      <c r="O90" s="1"/>
      <c r="P90" s="1"/>
      <c r="Q90" s="1"/>
      <c r="R90" s="1"/>
      <c r="S90" s="1"/>
      <c r="T90" s="1"/>
    </row>
    <row r="91" spans="1:21" s="15" customFormat="1" ht="6" customHeight="1" collapsed="1" x14ac:dyDescent="0.2">
      <c r="B91" s="12"/>
      <c r="C91" s="13"/>
      <c r="D91" s="13"/>
      <c r="E91" s="58"/>
      <c r="F91" s="58"/>
      <c r="G91" s="58"/>
      <c r="H91" s="58"/>
      <c r="I91" s="58"/>
      <c r="J91" s="60"/>
      <c r="K91" s="58"/>
      <c r="L91" s="58"/>
      <c r="M91" s="1"/>
      <c r="N91" s="1"/>
      <c r="O91" s="1"/>
      <c r="P91" s="1"/>
      <c r="Q91" s="1"/>
      <c r="R91" s="1"/>
      <c r="S91" s="1"/>
      <c r="T91" s="1"/>
    </row>
    <row r="92" spans="1:21" s="15" customFormat="1" ht="12.75" customHeight="1" x14ac:dyDescent="0.2">
      <c r="B92" s="12" t="s">
        <v>0</v>
      </c>
      <c r="C92" s="13"/>
      <c r="D92" s="13"/>
      <c r="E92" s="57" t="e">
        <f>SUM(E6:E86)</f>
        <v>#REF!</v>
      </c>
      <c r="F92" s="57" t="e">
        <f>SUM(F6:F86)</f>
        <v>#REF!</v>
      </c>
      <c r="G92" s="57" t="e">
        <f>SUM(G6:G86)</f>
        <v>#REF!</v>
      </c>
      <c r="H92" s="57">
        <f>SUM(H6:H86)</f>
        <v>440</v>
      </c>
      <c r="I92" s="57" t="e">
        <f>F92+G92+H92</f>
        <v>#REF!</v>
      </c>
      <c r="J92" s="59" t="e">
        <f>ROUND((I92)/E92*100,5)</f>
        <v>#REF!</v>
      </c>
      <c r="K92" s="58"/>
      <c r="L92" s="58"/>
      <c r="M92" s="1"/>
      <c r="N92" s="1"/>
      <c r="O92" s="1"/>
      <c r="P92" s="1"/>
      <c r="Q92" s="1"/>
      <c r="R92" s="1"/>
      <c r="S92" s="1"/>
      <c r="T92" s="1" t="s">
        <v>27</v>
      </c>
    </row>
    <row r="93" spans="1:21" s="15" customFormat="1" ht="12.75" customHeight="1" x14ac:dyDescent="0.2">
      <c r="B93" s="25"/>
      <c r="C93" s="25"/>
      <c r="D93" s="25"/>
      <c r="J93" s="26"/>
      <c r="M93" s="1"/>
      <c r="N93" s="1"/>
      <c r="O93" s="1"/>
      <c r="P93" s="1"/>
      <c r="Q93" s="1"/>
      <c r="R93" s="1"/>
      <c r="S93" s="1"/>
      <c r="T93" s="1"/>
    </row>
    <row r="94" spans="1:21" s="27" customFormat="1" ht="38.25" customHeight="1" x14ac:dyDescent="0.2">
      <c r="A94" s="6"/>
      <c r="B94" s="100" t="s">
        <v>336</v>
      </c>
      <c r="C94" s="100"/>
      <c r="D94" s="100"/>
      <c r="E94" s="101"/>
      <c r="F94" s="101"/>
      <c r="G94" s="101"/>
      <c r="H94" s="101"/>
      <c r="I94" s="101"/>
      <c r="J94" s="101"/>
      <c r="K94" s="101"/>
      <c r="L94" s="101"/>
      <c r="M94" s="6"/>
      <c r="N94" s="1"/>
      <c r="O94" s="1"/>
      <c r="P94" s="6"/>
      <c r="Q94" s="6"/>
      <c r="R94" s="6"/>
      <c r="S94" s="6"/>
      <c r="T94" s="6"/>
    </row>
    <row r="95" spans="1:21" s="29" customFormat="1" ht="6" customHeight="1" x14ac:dyDescent="0.2">
      <c r="A95" s="7"/>
      <c r="B95" s="28"/>
      <c r="C95" s="28"/>
      <c r="D95" s="28"/>
      <c r="J95" s="30"/>
      <c r="M95" s="7"/>
      <c r="N95" s="1"/>
      <c r="O95" s="1"/>
      <c r="P95" s="7"/>
      <c r="Q95" s="7"/>
      <c r="R95" s="7"/>
      <c r="S95" s="7"/>
      <c r="T95" s="7"/>
    </row>
    <row r="96" spans="1:21" s="16" customFormat="1" ht="25.5" customHeight="1" x14ac:dyDescent="0.2">
      <c r="A96" s="52"/>
      <c r="B96" s="101" t="s">
        <v>347</v>
      </c>
      <c r="C96" s="102"/>
      <c r="D96" s="102"/>
      <c r="E96" s="101"/>
      <c r="F96" s="101"/>
      <c r="G96" s="101"/>
      <c r="H96" s="101"/>
      <c r="I96" s="101"/>
      <c r="J96" s="101"/>
      <c r="K96" s="101"/>
      <c r="L96" s="101"/>
      <c r="M96" s="6"/>
      <c r="N96" s="6"/>
      <c r="O96" s="6"/>
      <c r="P96" s="5" t="e">
        <f>SUM(P5:P95)</f>
        <v>#REF!</v>
      </c>
      <c r="Q96" s="6"/>
      <c r="R96" s="6"/>
      <c r="S96" s="5" t="e">
        <f>SUM(S5:S95)</f>
        <v>#REF!</v>
      </c>
      <c r="T96" s="48"/>
    </row>
    <row r="97" spans="1:20" s="16" customFormat="1" ht="25.5" customHeight="1" x14ac:dyDescent="0.2">
      <c r="A97" s="52"/>
      <c r="B97" s="101" t="s">
        <v>348</v>
      </c>
      <c r="C97" s="102"/>
      <c r="D97" s="102"/>
      <c r="E97" s="101"/>
      <c r="F97" s="101"/>
      <c r="G97" s="101"/>
      <c r="H97" s="101"/>
      <c r="I97" s="101"/>
      <c r="J97" s="101"/>
      <c r="K97" s="101"/>
      <c r="L97" s="101"/>
      <c r="M97" s="6"/>
      <c r="N97" s="6"/>
      <c r="O97" s="6"/>
      <c r="P97" s="6"/>
      <c r="Q97" s="5" t="e">
        <f>SUM(Q5:Q95)</f>
        <v>#REF!</v>
      </c>
      <c r="R97" s="6"/>
      <c r="S97" s="6"/>
      <c r="T97" s="49" t="s">
        <v>22</v>
      </c>
    </row>
    <row r="98" spans="1:20" s="16" customFormat="1" ht="25.5" customHeight="1" x14ac:dyDescent="0.2">
      <c r="A98" s="52"/>
      <c r="B98" s="101" t="s">
        <v>349</v>
      </c>
      <c r="C98" s="102"/>
      <c r="D98" s="102"/>
      <c r="E98" s="101"/>
      <c r="F98" s="101"/>
      <c r="G98" s="101"/>
      <c r="H98" s="101"/>
      <c r="I98" s="101"/>
      <c r="J98" s="101"/>
      <c r="K98" s="101"/>
      <c r="L98" s="101"/>
      <c r="M98" s="6"/>
      <c r="N98" s="7"/>
      <c r="O98" s="7"/>
      <c r="P98" s="6"/>
      <c r="Q98" s="6"/>
      <c r="R98" s="5" t="e">
        <f>SUM(R5:R95)</f>
        <v>#REF!</v>
      </c>
      <c r="S98" s="6"/>
      <c r="T98" s="47"/>
    </row>
    <row r="99" spans="1:20" s="29" customFormat="1" ht="12.75" customHeight="1" outlineLevel="1" x14ac:dyDescent="0.2">
      <c r="A99" s="7"/>
      <c r="B99" s="33"/>
      <c r="C99" s="33"/>
      <c r="D99" s="33"/>
      <c r="E99" s="34"/>
      <c r="F99" s="34"/>
      <c r="G99" s="34"/>
      <c r="H99" s="34"/>
      <c r="I99" s="34"/>
      <c r="J99" s="35"/>
      <c r="K99" s="34"/>
      <c r="L99" s="34"/>
      <c r="M99" s="7"/>
      <c r="N99" s="6"/>
      <c r="O99" s="6"/>
      <c r="P99" s="7"/>
      <c r="Q99" s="7"/>
      <c r="R99" s="7"/>
      <c r="S99" s="7"/>
      <c r="T99" s="7"/>
    </row>
    <row r="100" spans="1:20" s="40" customFormat="1" ht="12.75" customHeight="1" outlineLevel="1" x14ac:dyDescent="0.2">
      <c r="A100" s="38"/>
      <c r="B100" s="36"/>
      <c r="C100" s="36"/>
      <c r="D100" s="36"/>
      <c r="E100" s="37"/>
      <c r="F100" s="37"/>
      <c r="G100" s="37"/>
      <c r="H100" s="37"/>
      <c r="I100" s="37"/>
      <c r="J100" s="45"/>
      <c r="K100" s="37"/>
      <c r="L100" s="37"/>
      <c r="M100" s="38"/>
      <c r="N100" s="39"/>
      <c r="O100" s="39"/>
      <c r="P100" s="38"/>
      <c r="Q100" s="38"/>
      <c r="R100" s="38"/>
      <c r="S100" s="38"/>
      <c r="T100" s="38"/>
    </row>
    <row r="101" spans="1:20" s="40" customFormat="1" ht="12.75" customHeight="1" outlineLevel="1" x14ac:dyDescent="0.2">
      <c r="B101" s="104" t="s">
        <v>342</v>
      </c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38"/>
      <c r="N101" s="39"/>
      <c r="O101" s="39"/>
      <c r="P101" s="38"/>
      <c r="Q101" s="38"/>
      <c r="R101" s="38"/>
      <c r="S101" s="38"/>
      <c r="T101" s="38"/>
    </row>
    <row r="102" spans="1:20" s="41" customFormat="1" ht="11.25" outlineLevel="1" x14ac:dyDescent="0.2">
      <c r="A102" s="79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42"/>
      <c r="N102" s="62"/>
      <c r="O102" s="62"/>
      <c r="P102" s="62"/>
      <c r="Q102" s="62"/>
      <c r="R102" s="62"/>
      <c r="S102" s="62"/>
      <c r="T102" s="62"/>
    </row>
    <row r="103" spans="1:20" s="41" customFormat="1" ht="12.75" customHeight="1" outlineLevel="1" x14ac:dyDescent="0.2">
      <c r="A103" s="77"/>
      <c r="B103" s="75"/>
      <c r="C103" s="75"/>
      <c r="D103" s="97" t="str">
        <f>C3</f>
        <v>Situation au 31 août2023</v>
      </c>
      <c r="E103" s="97"/>
      <c r="F103" s="77"/>
      <c r="G103" s="76"/>
      <c r="H103" s="76"/>
      <c r="I103" s="76"/>
      <c r="J103" s="76"/>
      <c r="K103" s="77"/>
      <c r="L103" s="44"/>
      <c r="M103" s="42"/>
      <c r="N103" s="62"/>
      <c r="O103" s="62"/>
      <c r="P103" s="62"/>
      <c r="Q103" s="62"/>
      <c r="R103" s="62"/>
      <c r="S103" s="62"/>
      <c r="T103" s="62"/>
    </row>
    <row r="104" spans="1:20" s="41" customFormat="1" ht="12.75" customHeight="1" outlineLevel="1" x14ac:dyDescent="0.2">
      <c r="A104" s="38"/>
      <c r="B104" s="75"/>
      <c r="C104" s="75"/>
      <c r="D104" s="75"/>
      <c r="E104" s="77"/>
      <c r="F104" s="77"/>
      <c r="G104" s="77"/>
      <c r="H104" s="77"/>
      <c r="I104" s="77"/>
      <c r="J104" s="76"/>
      <c r="K104" s="77"/>
      <c r="L104" s="44"/>
      <c r="M104" s="42"/>
      <c r="N104" s="62"/>
      <c r="O104" s="62"/>
      <c r="P104" s="62"/>
      <c r="Q104" s="62"/>
      <c r="R104" s="62"/>
      <c r="S104" s="62"/>
      <c r="T104" s="62"/>
    </row>
    <row r="105" spans="1:20" s="41" customFormat="1" ht="42.4" customHeight="1" outlineLevel="1" x14ac:dyDescent="0.2">
      <c r="B105" s="44"/>
      <c r="C105" s="44"/>
      <c r="D105" s="10" t="s">
        <v>10</v>
      </c>
      <c r="E105" s="10" t="s">
        <v>338</v>
      </c>
      <c r="F105" s="10" t="s">
        <v>5</v>
      </c>
      <c r="G105" s="10" t="s">
        <v>105</v>
      </c>
      <c r="H105" s="10" t="s">
        <v>345</v>
      </c>
      <c r="I105" s="80" t="s">
        <v>344</v>
      </c>
      <c r="J105" s="11" t="s">
        <v>346</v>
      </c>
      <c r="K105" s="44"/>
      <c r="L105" s="44"/>
      <c r="M105" s="42"/>
      <c r="N105" s="62"/>
      <c r="O105" s="62"/>
      <c r="P105" s="62"/>
      <c r="Q105" s="62"/>
      <c r="R105" s="62"/>
      <c r="S105" s="62"/>
      <c r="T105" s="62"/>
    </row>
    <row r="106" spans="1:20" s="41" customFormat="1" ht="12.75" customHeight="1" outlineLevel="1" x14ac:dyDescent="0.2">
      <c r="A106" s="41">
        <f>E106</f>
        <v>0</v>
      </c>
      <c r="C106" s="44"/>
      <c r="D106" s="64" t="s">
        <v>12</v>
      </c>
      <c r="E106" s="66">
        <f t="shared" ref="E106:E115" si="41">SUMIF($D$6:$D$86,D106,$E$6:$E$86)</f>
        <v>0</v>
      </c>
      <c r="F106" s="66">
        <f t="shared" ref="F106:F115" si="42">SUMIF($D$6:$D$86,D106,$F$6:$F$86)</f>
        <v>0</v>
      </c>
      <c r="G106" s="66">
        <f t="shared" ref="G106:G115" si="43">SUMIF($D$6:$D$86,D106,$G$6:$G$86)</f>
        <v>0</v>
      </c>
      <c r="H106" s="66">
        <f>SUMIF($D$6:$D$86,D106,$H$6:$H$86)</f>
        <v>0</v>
      </c>
      <c r="I106" s="66">
        <f>SUM(F106:H106)</f>
        <v>0</v>
      </c>
      <c r="J106" s="67" t="e">
        <f>ROUND((I106)/E106*100,5)</f>
        <v>#DIV/0!</v>
      </c>
      <c r="K106" s="44"/>
      <c r="L106" s="44"/>
      <c r="M106" s="42"/>
      <c r="N106" s="62"/>
      <c r="O106" s="62"/>
      <c r="P106" s="62"/>
      <c r="Q106" s="62" t="e">
        <f>F92+G92</f>
        <v>#REF!</v>
      </c>
      <c r="R106" s="62"/>
      <c r="S106" s="62"/>
      <c r="T106" s="62"/>
    </row>
    <row r="107" spans="1:20" s="41" customFormat="1" ht="12.75" customHeight="1" outlineLevel="1" x14ac:dyDescent="0.2">
      <c r="A107" s="41">
        <f t="shared" ref="A107:A115" si="44">E107</f>
        <v>0</v>
      </c>
      <c r="C107" s="44"/>
      <c r="D107" s="64" t="s">
        <v>15</v>
      </c>
      <c r="E107" s="66">
        <f t="shared" si="41"/>
        <v>0</v>
      </c>
      <c r="F107" s="66">
        <f t="shared" si="42"/>
        <v>0</v>
      </c>
      <c r="G107" s="66">
        <f t="shared" si="43"/>
        <v>0</v>
      </c>
      <c r="H107" s="66">
        <f t="shared" ref="H107:H115" si="45">SUMIF($D$6:$D$86,D107,$H$6:$H$86)</f>
        <v>0</v>
      </c>
      <c r="I107" s="66">
        <f t="shared" ref="I107:I118" si="46">SUM(F107:H107)</f>
        <v>0</v>
      </c>
      <c r="J107" s="67" t="e">
        <f t="shared" ref="J107:J115" si="47">ROUND((I107)/E107*100,5)</f>
        <v>#DIV/0!</v>
      </c>
      <c r="K107" s="44"/>
      <c r="L107" s="44"/>
      <c r="M107" s="42"/>
      <c r="N107" s="62"/>
      <c r="O107" s="62"/>
      <c r="P107" s="62"/>
      <c r="Q107" s="62"/>
      <c r="R107" s="62"/>
      <c r="S107" s="62"/>
      <c r="T107" s="62"/>
    </row>
    <row r="108" spans="1:20" s="41" customFormat="1" ht="12.75" customHeight="1" outlineLevel="1" x14ac:dyDescent="0.2">
      <c r="A108" s="41">
        <f t="shared" si="44"/>
        <v>0</v>
      </c>
      <c r="C108" s="44"/>
      <c r="D108" s="64" t="s">
        <v>16</v>
      </c>
      <c r="E108" s="66">
        <f t="shared" si="41"/>
        <v>0</v>
      </c>
      <c r="F108" s="66">
        <f t="shared" si="42"/>
        <v>0</v>
      </c>
      <c r="G108" s="66">
        <f t="shared" si="43"/>
        <v>0</v>
      </c>
      <c r="H108" s="66">
        <f t="shared" si="45"/>
        <v>0</v>
      </c>
      <c r="I108" s="66">
        <f t="shared" si="46"/>
        <v>0</v>
      </c>
      <c r="J108" s="67" t="e">
        <f t="shared" si="47"/>
        <v>#DIV/0!</v>
      </c>
      <c r="K108" s="44"/>
      <c r="L108" s="44"/>
      <c r="M108" s="42"/>
      <c r="N108" s="62"/>
      <c r="O108" s="62"/>
      <c r="P108" s="62"/>
      <c r="Q108" s="62"/>
      <c r="R108" s="62"/>
      <c r="S108" s="62"/>
      <c r="T108" s="62"/>
    </row>
    <row r="109" spans="1:20" s="41" customFormat="1" ht="12.75" customHeight="1" outlineLevel="1" x14ac:dyDescent="0.2">
      <c r="A109" s="41">
        <f t="shared" si="44"/>
        <v>0</v>
      </c>
      <c r="C109" s="44"/>
      <c r="D109" s="64" t="s">
        <v>17</v>
      </c>
      <c r="E109" s="66">
        <f t="shared" si="41"/>
        <v>0</v>
      </c>
      <c r="F109" s="66">
        <f t="shared" si="42"/>
        <v>0</v>
      </c>
      <c r="G109" s="66">
        <f t="shared" si="43"/>
        <v>0</v>
      </c>
      <c r="H109" s="66">
        <f t="shared" si="45"/>
        <v>0</v>
      </c>
      <c r="I109" s="66">
        <f t="shared" si="46"/>
        <v>0</v>
      </c>
      <c r="J109" s="67" t="e">
        <f t="shared" si="47"/>
        <v>#DIV/0!</v>
      </c>
      <c r="K109" s="44"/>
      <c r="L109" s="44"/>
      <c r="M109" s="42"/>
      <c r="N109" s="62"/>
      <c r="O109" s="62"/>
      <c r="P109" s="62"/>
      <c r="Q109" s="62"/>
      <c r="R109" s="62"/>
      <c r="S109" s="62"/>
      <c r="T109" s="62"/>
    </row>
    <row r="110" spans="1:20" s="41" customFormat="1" ht="12.75" customHeight="1" outlineLevel="1" x14ac:dyDescent="0.2">
      <c r="A110" s="41">
        <f t="shared" si="44"/>
        <v>0</v>
      </c>
      <c r="C110" s="44"/>
      <c r="D110" s="64" t="s">
        <v>19</v>
      </c>
      <c r="E110" s="66">
        <f t="shared" si="41"/>
        <v>0</v>
      </c>
      <c r="F110" s="66">
        <f t="shared" si="42"/>
        <v>0</v>
      </c>
      <c r="G110" s="66">
        <f t="shared" si="43"/>
        <v>0</v>
      </c>
      <c r="H110" s="66">
        <f t="shared" si="45"/>
        <v>0</v>
      </c>
      <c r="I110" s="66">
        <f t="shared" si="46"/>
        <v>0</v>
      </c>
      <c r="J110" s="67" t="e">
        <f t="shared" si="47"/>
        <v>#DIV/0!</v>
      </c>
      <c r="K110" s="44"/>
      <c r="L110" s="44"/>
      <c r="M110" s="42"/>
      <c r="N110" s="62"/>
      <c r="O110" s="62"/>
      <c r="P110" s="62"/>
      <c r="Q110" s="62"/>
      <c r="R110" s="62"/>
      <c r="S110" s="62"/>
      <c r="T110" s="62"/>
    </row>
    <row r="111" spans="1:20" s="41" customFormat="1" ht="12.75" customHeight="1" outlineLevel="1" x14ac:dyDescent="0.2">
      <c r="A111" s="41">
        <f t="shared" si="44"/>
        <v>0</v>
      </c>
      <c r="C111" s="44"/>
      <c r="D111" s="64" t="s">
        <v>18</v>
      </c>
      <c r="E111" s="66">
        <f t="shared" si="41"/>
        <v>0</v>
      </c>
      <c r="F111" s="66">
        <f t="shared" si="42"/>
        <v>0</v>
      </c>
      <c r="G111" s="66">
        <f t="shared" si="43"/>
        <v>0</v>
      </c>
      <c r="H111" s="66">
        <f t="shared" si="45"/>
        <v>0</v>
      </c>
      <c r="I111" s="66">
        <f t="shared" si="46"/>
        <v>0</v>
      </c>
      <c r="J111" s="67" t="e">
        <f t="shared" si="47"/>
        <v>#DIV/0!</v>
      </c>
      <c r="K111" s="44"/>
      <c r="L111" s="44"/>
      <c r="M111" s="42"/>
      <c r="N111" s="62"/>
      <c r="O111" s="62"/>
      <c r="P111" s="62"/>
      <c r="Q111" s="62"/>
      <c r="R111" s="62"/>
      <c r="S111" s="62"/>
      <c r="T111" s="62"/>
    </row>
    <row r="112" spans="1:20" s="41" customFormat="1" ht="12.75" customHeight="1" outlineLevel="1" x14ac:dyDescent="0.2">
      <c r="A112" s="41">
        <f t="shared" si="44"/>
        <v>0</v>
      </c>
      <c r="C112" s="44"/>
      <c r="D112" s="64" t="s">
        <v>13</v>
      </c>
      <c r="E112" s="66">
        <f t="shared" si="41"/>
        <v>0</v>
      </c>
      <c r="F112" s="66">
        <f t="shared" si="42"/>
        <v>0</v>
      </c>
      <c r="G112" s="66">
        <f t="shared" si="43"/>
        <v>0</v>
      </c>
      <c r="H112" s="66">
        <f t="shared" si="45"/>
        <v>0</v>
      </c>
      <c r="I112" s="66">
        <f t="shared" si="46"/>
        <v>0</v>
      </c>
      <c r="J112" s="67" t="e">
        <f t="shared" si="47"/>
        <v>#DIV/0!</v>
      </c>
      <c r="K112" s="44"/>
      <c r="L112" s="44"/>
      <c r="M112" s="42"/>
      <c r="N112" s="62"/>
      <c r="O112" s="62"/>
      <c r="P112" s="62"/>
      <c r="Q112" s="62"/>
      <c r="R112" s="62"/>
      <c r="S112" s="62"/>
      <c r="T112" s="62"/>
    </row>
    <row r="113" spans="1:20" s="41" customFormat="1" ht="12.75" customHeight="1" outlineLevel="1" x14ac:dyDescent="0.2">
      <c r="A113" s="41">
        <f t="shared" si="44"/>
        <v>0</v>
      </c>
      <c r="C113" s="44"/>
      <c r="D113" s="64" t="s">
        <v>14</v>
      </c>
      <c r="E113" s="66">
        <f t="shared" si="41"/>
        <v>0</v>
      </c>
      <c r="F113" s="66">
        <f t="shared" si="42"/>
        <v>0</v>
      </c>
      <c r="G113" s="66">
        <f t="shared" si="43"/>
        <v>0</v>
      </c>
      <c r="H113" s="66">
        <f t="shared" si="45"/>
        <v>0</v>
      </c>
      <c r="I113" s="66">
        <f t="shared" si="46"/>
        <v>0</v>
      </c>
      <c r="J113" s="67" t="e">
        <f t="shared" si="47"/>
        <v>#DIV/0!</v>
      </c>
      <c r="K113" s="44"/>
      <c r="L113" s="44"/>
      <c r="M113" s="42"/>
      <c r="N113" s="62"/>
      <c r="O113" s="62"/>
      <c r="P113" s="62"/>
      <c r="Q113" s="62"/>
      <c r="R113" s="62"/>
      <c r="S113" s="62"/>
      <c r="T113" s="62"/>
    </row>
    <row r="114" spans="1:20" s="41" customFormat="1" ht="12.75" customHeight="1" outlineLevel="1" x14ac:dyDescent="0.2">
      <c r="A114" s="41">
        <f t="shared" si="44"/>
        <v>0</v>
      </c>
      <c r="C114" s="44"/>
      <c r="D114" s="64" t="s">
        <v>20</v>
      </c>
      <c r="E114" s="66">
        <f t="shared" si="41"/>
        <v>0</v>
      </c>
      <c r="F114" s="66">
        <f t="shared" si="42"/>
        <v>0</v>
      </c>
      <c r="G114" s="66">
        <f t="shared" si="43"/>
        <v>0</v>
      </c>
      <c r="H114" s="66">
        <f t="shared" si="45"/>
        <v>0</v>
      </c>
      <c r="I114" s="66">
        <f t="shared" si="46"/>
        <v>0</v>
      </c>
      <c r="J114" s="67" t="e">
        <f t="shared" si="47"/>
        <v>#DIV/0!</v>
      </c>
      <c r="K114" s="44"/>
      <c r="L114" s="44"/>
      <c r="M114" s="42"/>
      <c r="N114" s="62"/>
      <c r="O114" s="62"/>
      <c r="P114" s="62"/>
      <c r="Q114" s="62"/>
      <c r="R114" s="62"/>
      <c r="S114" s="62"/>
      <c r="T114" s="62"/>
    </row>
    <row r="115" spans="1:20" s="41" customFormat="1" ht="12.75" customHeight="1" outlineLevel="1" x14ac:dyDescent="0.2">
      <c r="A115" s="41">
        <f t="shared" si="44"/>
        <v>0</v>
      </c>
      <c r="C115" s="44"/>
      <c r="D115" s="64" t="s">
        <v>21</v>
      </c>
      <c r="E115" s="66">
        <f t="shared" si="41"/>
        <v>0</v>
      </c>
      <c r="F115" s="66">
        <f t="shared" si="42"/>
        <v>0</v>
      </c>
      <c r="G115" s="66">
        <f t="shared" si="43"/>
        <v>0</v>
      </c>
      <c r="H115" s="66">
        <f t="shared" si="45"/>
        <v>0</v>
      </c>
      <c r="I115" s="66">
        <f t="shared" si="46"/>
        <v>0</v>
      </c>
      <c r="J115" s="67" t="e">
        <f t="shared" si="47"/>
        <v>#DIV/0!</v>
      </c>
      <c r="K115" s="44"/>
      <c r="L115" s="44"/>
      <c r="M115" s="42"/>
      <c r="N115" s="62"/>
      <c r="O115" s="62"/>
      <c r="P115" s="62"/>
      <c r="Q115" s="62"/>
      <c r="R115" s="62"/>
      <c r="S115" s="62"/>
      <c r="T115" s="62"/>
    </row>
    <row r="116" spans="1:20" s="41" customFormat="1" ht="12.75" customHeight="1" x14ac:dyDescent="0.2">
      <c r="B116" s="44"/>
      <c r="C116" s="44"/>
      <c r="D116" s="65"/>
      <c r="E116" s="68"/>
      <c r="F116" s="68"/>
      <c r="G116" s="68"/>
      <c r="H116" s="66"/>
      <c r="I116" s="66"/>
      <c r="J116" s="69"/>
      <c r="K116" s="44"/>
      <c r="M116" s="42"/>
      <c r="N116" s="42"/>
      <c r="O116" s="42"/>
      <c r="P116" s="42"/>
      <c r="Q116" s="42"/>
      <c r="R116" s="42"/>
      <c r="S116" s="42"/>
      <c r="T116" s="42"/>
    </row>
    <row r="117" spans="1:20" s="41" customFormat="1" ht="12.75" customHeight="1" x14ac:dyDescent="0.2">
      <c r="B117" s="44"/>
      <c r="C117" s="44"/>
      <c r="D117" s="64"/>
      <c r="E117" s="66"/>
      <c r="F117" s="66"/>
      <c r="G117" s="66"/>
      <c r="H117" s="84"/>
      <c r="I117" s="84"/>
      <c r="J117" s="70"/>
      <c r="K117" s="44"/>
      <c r="M117" s="42"/>
      <c r="N117" s="42"/>
      <c r="O117" s="42"/>
      <c r="P117" s="42"/>
      <c r="Q117" s="42"/>
      <c r="R117" s="42"/>
      <c r="S117" s="42"/>
      <c r="T117" s="42"/>
    </row>
    <row r="118" spans="1:20" s="41" customFormat="1" ht="12.75" customHeight="1" x14ac:dyDescent="0.2">
      <c r="B118" s="44"/>
      <c r="C118" s="44"/>
      <c r="D118" s="72" t="s">
        <v>330</v>
      </c>
      <c r="E118" s="68">
        <f>SUM(E105:E117)</f>
        <v>0</v>
      </c>
      <c r="F118" s="68">
        <f>SUM(F105:F117)</f>
        <v>0</v>
      </c>
      <c r="G118" s="68">
        <f>SUM(G105:G117)</f>
        <v>0</v>
      </c>
      <c r="H118" s="68">
        <f>SUM(H106:H115)</f>
        <v>0</v>
      </c>
      <c r="I118" s="68">
        <f t="shared" si="46"/>
        <v>0</v>
      </c>
      <c r="J118" s="71" t="e">
        <f>ROUND((I118)/E118*100,5)</f>
        <v>#DIV/0!</v>
      </c>
      <c r="K118" s="44"/>
      <c r="M118" s="42"/>
      <c r="N118" s="42"/>
      <c r="O118" s="42"/>
      <c r="P118" s="42"/>
      <c r="Q118" s="42"/>
      <c r="R118" s="42"/>
      <c r="S118" s="42"/>
      <c r="T118" s="42"/>
    </row>
    <row r="119" spans="1:20" s="41" customFormat="1" ht="12.75" customHeight="1" x14ac:dyDescent="0.2">
      <c r="J119" s="43"/>
      <c r="M119" s="42"/>
      <c r="N119" s="42"/>
      <c r="O119" s="42"/>
      <c r="P119" s="42"/>
      <c r="Q119" s="42"/>
      <c r="R119" s="42"/>
      <c r="S119" s="42"/>
      <c r="T119" s="42"/>
    </row>
    <row r="120" spans="1:20" s="41" customFormat="1" ht="12.75" customHeight="1" x14ac:dyDescent="0.2">
      <c r="J120" s="43"/>
      <c r="M120" s="42"/>
      <c r="N120" s="42"/>
      <c r="O120" s="42"/>
      <c r="P120" s="42"/>
      <c r="Q120" s="42"/>
      <c r="R120" s="42"/>
      <c r="S120" s="42"/>
      <c r="T120" s="42"/>
    </row>
    <row r="121" spans="1:20" ht="12.75" customHeight="1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3"/>
      <c r="K121" s="41"/>
    </row>
    <row r="122" spans="1:20" ht="12.75" customHeight="1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3"/>
      <c r="K122" s="41"/>
    </row>
    <row r="123" spans="1:20" ht="12.75" customHeight="1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3"/>
      <c r="K123" s="41"/>
    </row>
  </sheetData>
  <autoFilter ref="B5:L86" xr:uid="{00000000-0009-0000-0000-000007000000}">
    <sortState ref="B6:L84">
      <sortCondition descending="1" ref="J5:J86"/>
    </sortState>
  </autoFilter>
  <sortState ref="B111:H120">
    <sortCondition ref="B111:B120"/>
  </sortState>
  <mergeCells count="7">
    <mergeCell ref="B94:L94"/>
    <mergeCell ref="C1:K1"/>
    <mergeCell ref="D103:E103"/>
    <mergeCell ref="B101:L102"/>
    <mergeCell ref="B96:L96"/>
    <mergeCell ref="B97:L97"/>
    <mergeCell ref="B98:L98"/>
  </mergeCells>
  <phoneticPr fontId="0" type="noConversion"/>
  <conditionalFormatting sqref="J6:J90">
    <cfRule type="cellIs" dxfId="5" priority="13" stopIfTrue="1" operator="lessThan">
      <formula>$N$3</formula>
    </cfRule>
    <cfRule type="cellIs" dxfId="4" priority="14" stopIfTrue="1" operator="between">
      <formula>$N$3</formula>
      <formula>$O$3</formula>
    </cfRule>
    <cfRule type="cellIs" dxfId="3" priority="15" stopIfTrue="1" operator="greaterThan">
      <formula>$O$3</formula>
    </cfRule>
  </conditionalFormatting>
  <conditionalFormatting sqref="J92">
    <cfRule type="cellIs" dxfId="2" priority="1" stopIfTrue="1" operator="lessThan">
      <formula>$N$3</formula>
    </cfRule>
    <cfRule type="cellIs" dxfId="1" priority="2" stopIfTrue="1" operator="between">
      <formula>$N$3</formula>
      <formula>$O$3</formula>
    </cfRule>
    <cfRule type="cellIs" dxfId="0" priority="3" stopIfTrue="1" operator="greaterThan">
      <formula>$O$3</formula>
    </cfRule>
  </conditionalFormatting>
  <pageMargins left="0.78740157480314965" right="0.39370078740157483" top="0.78740157480314965" bottom="0.78740157480314965" header="0.39370078740157483" footer="0.39370078740157483"/>
  <pageSetup paperSize="9" scale="65" fitToHeight="0" orientation="portrait" r:id="rId1"/>
  <headerFooter alignWithMargins="0">
    <oddHeader>&amp;L&amp;G</oddHeader>
    <oddFooter>&amp;L&amp;7&amp;F - &amp;A - &amp;D&amp;R&amp;"Tahoma,Gras"&amp;7&amp;P&amp;"Tahoma,Normal" l &amp;N</oddFooter>
  </headerFooter>
  <rowBreaks count="1" manualBreakCount="1">
    <brk id="79" min="1" max="11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15</vt:i4>
      </vt:variant>
    </vt:vector>
  </HeadingPairs>
  <TitlesOfParts>
    <vt:vector size="21" baseType="lpstr">
      <vt:lpstr>TB DE BASE_entier_prespect.</vt:lpstr>
      <vt:lpstr>Feuil4</vt:lpstr>
      <vt:lpstr>Feuil2</vt:lpstr>
      <vt:lpstr>Feuil3</vt:lpstr>
      <vt:lpstr>TB DE BASE_entier</vt:lpstr>
      <vt:lpstr>TB DE BASE &gt;2000</vt:lpstr>
      <vt:lpstr>'TB DE BASE &gt;2000'!Impression_des_titres</vt:lpstr>
      <vt:lpstr>'TB DE BASE_entier'!Impression_des_titres</vt:lpstr>
      <vt:lpstr>'TB DE BASE_entier_prespect.'!Impression_des_titres</vt:lpstr>
      <vt:lpstr>'TB DE BASE_entier'!Maximum</vt:lpstr>
      <vt:lpstr>'TB DE BASE_entier_prespect.'!Maximum</vt:lpstr>
      <vt:lpstr>Maximum</vt:lpstr>
      <vt:lpstr>'TB DE BASE_entier'!Minimum</vt:lpstr>
      <vt:lpstr>'TB DE BASE_entier_prespect.'!Minimum</vt:lpstr>
      <vt:lpstr>Minimum</vt:lpstr>
      <vt:lpstr>'TB DE BASE_entier'!Référence</vt:lpstr>
      <vt:lpstr>'TB DE BASE_entier_prespect.'!Référence</vt:lpstr>
      <vt:lpstr>Référence</vt:lpstr>
      <vt:lpstr>'TB DE BASE &gt;2000'!Zone_d_impression</vt:lpstr>
      <vt:lpstr>'TB DE BASE_entier'!Zone_d_impression</vt:lpstr>
      <vt:lpstr>'TB DE BASE_entier_prespect.'!Zone_d_impression</vt:lpstr>
    </vt:vector>
  </TitlesOfParts>
  <Company>Fareas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Bignens</dc:creator>
  <cp:lastModifiedBy>TSACANIKAS Michel</cp:lastModifiedBy>
  <cp:lastPrinted>2024-01-08T10:11:52Z</cp:lastPrinted>
  <dcterms:created xsi:type="dcterms:W3CDTF">2009-11-20T10:25:04Z</dcterms:created>
  <dcterms:modified xsi:type="dcterms:W3CDTF">2026-02-11T14:29:31Z</dcterms:modified>
</cp:coreProperties>
</file>